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omments1.xml" ContentType="application/vnd.openxmlformats-officedocument.spreadsheetml.comments+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comments2.xml" ContentType="application/vnd.openxmlformats-officedocument.spreadsheetml.comments+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omments3.xml" ContentType="application/vnd.openxmlformats-officedocument.spreadsheetml.comments+xml"/>
  <Override PartName="/xl/drawings/drawing2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omments4.xml" ContentType="application/vnd.openxmlformats-officedocument.spreadsheetml.comments+xml"/>
  <Override PartName="/xl/drawings/drawing2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3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34.xml" ContentType="application/vnd.openxmlformats-officedocument.drawing+xml"/>
  <Override PartName="/xl/charts/chart45.xml" ContentType="application/vnd.openxmlformats-officedocument.drawingml.chart+xml"/>
  <Override PartName="/xl/drawings/drawing35.xml" ContentType="application/vnd.openxmlformats-officedocument.drawing+xml"/>
  <Override PartName="/xl/charts/chart46.xml" ContentType="application/vnd.openxmlformats-officedocument.drawingml.chart+xml"/>
  <Override PartName="/xl/drawings/drawing36.xml" ContentType="application/vnd.openxmlformats-officedocument.drawing+xml"/>
  <Override PartName="/xl/charts/chart47.xml" ContentType="application/vnd.openxmlformats-officedocument.drawingml.chart+xml"/>
  <Override PartName="/xl/drawings/drawing37.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40.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drawings/drawing41.xml" ContentType="application/vnd.openxmlformats-officedocument.drawing+xml"/>
  <Override PartName="/xl/drawings/drawing42.xml" ContentType="application/vnd.openxmlformats-officedocument.drawing+xml"/>
  <Override PartName="/xl/charts/chart54.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270" windowHeight="7470" tabRatio="847" firstSheet="4" activeTab="4"/>
  </bookViews>
  <sheets>
    <sheet name="ANNEX A" sheetId="39" state="hidden" r:id="rId1"/>
    <sheet name="ANNEX B" sheetId="40" state="hidden" r:id="rId2"/>
    <sheet name="ANNEX C" sheetId="41" state="hidden" r:id="rId3"/>
    <sheet name="ANNEX D" sheetId="38" state="hidden" r:id="rId4"/>
    <sheet name="ANNEX2" sheetId="80" r:id="rId5"/>
    <sheet name="Organizational overview" sheetId="78" r:id="rId6"/>
    <sheet name="ANNEX 2(E)" sheetId="8" r:id="rId7"/>
    <sheet name="CBU overview " sheetId="81" r:id="rId8"/>
    <sheet name="IA overview" sheetId="87" r:id="rId9"/>
    <sheet name="INTERNAL AUDIT" sheetId="70" r:id="rId10"/>
    <sheet name="MSP overview" sheetId="88" r:id="rId11"/>
    <sheet name="MAYORAL SPECIAL PROJECTS" sheetId="77" r:id="rId12"/>
    <sheet name="IDP overview" sheetId="89" r:id="rId13"/>
    <sheet name="I D P" sheetId="63" r:id="rId14"/>
    <sheet name="SPEAKER overview " sheetId="90" r:id="rId15"/>
    <sheet name="SPEAKER'S OFFICE" sheetId="76" r:id="rId16"/>
    <sheet name="MARKETING overview " sheetId="91" r:id="rId17"/>
    <sheet name="Marketing" sheetId="15" r:id="rId18"/>
    <sheet name="ORG PMS overview " sheetId="92" r:id="rId19"/>
    <sheet name="Org.PMS" sheetId="75" r:id="rId20"/>
    <sheet name="ANNEX 2(F)" sheetId="20" r:id="rId21"/>
    <sheet name="FINANCE overview  " sheetId="82" r:id="rId22"/>
    <sheet name="BUDGET overview" sheetId="93" r:id="rId23"/>
    <sheet name="budget &amp; treasury" sheetId="21" r:id="rId24"/>
    <sheet name="SCM overview" sheetId="94" r:id="rId25"/>
    <sheet name="Supply Chain Mngmnt" sheetId="64" r:id="rId26"/>
    <sheet name="REV MGT overview" sheetId="95" r:id="rId27"/>
    <sheet name="Revenue Mngmnt" sheetId="59" r:id="rId28"/>
    <sheet name="EXP MGT overview" sheetId="96" r:id="rId29"/>
    <sheet name="Expenditure Mngmnt" sheetId="72" r:id="rId30"/>
    <sheet name="FIN CTRL overview" sheetId="97" r:id="rId31"/>
    <sheet name="FIN CNTRL &amp; CASH MNGMNT" sheetId="58" r:id="rId32"/>
    <sheet name="ANNEX 2(G)" sheetId="44" r:id="rId33"/>
    <sheet name="COMM SERV overview  " sheetId="83" r:id="rId34"/>
    <sheet name="PS DM overview" sheetId="98" r:id="rId35"/>
    <sheet name="PUB. SAFETY, ENFORCEMENT &amp; DM" sheetId="65" r:id="rId36"/>
    <sheet name="ABM overview" sheetId="99" r:id="rId37"/>
    <sheet name="AREA BASED MGMT" sheetId="53" r:id="rId38"/>
    <sheet name="HS SS overview" sheetId="100" r:id="rId39"/>
    <sheet name="COMM.SERV.-Dr. Nkosi" sheetId="66" r:id="rId40"/>
    <sheet name="AIRPORT, CREM, ART overview " sheetId="101" r:id="rId41"/>
    <sheet name="Comm.Serv.-Dr. Dyer " sheetId="62" r:id="rId42"/>
    <sheet name="WASTE MGT overview" sheetId="102" r:id="rId43"/>
    <sheet name="WASTE MNGMNT" sheetId="61" r:id="rId44"/>
    <sheet name="PARKS overview" sheetId="103" r:id="rId45"/>
    <sheet name="COMM.SERV.-Steven Naick " sheetId="114" r:id="rId46"/>
    <sheet name="ANNEX 2(H)" sheetId="31" r:id="rId47"/>
    <sheet name="INFRA overview" sheetId="84" r:id="rId48"/>
    <sheet name="MIG overview " sheetId="104" r:id="rId49"/>
    <sheet name="MIG" sheetId="32" r:id="rId50"/>
    <sheet name="ELEC overview" sheetId="105" r:id="rId51"/>
    <sheet name="ELECTRICITY" sheetId="74" r:id="rId52"/>
    <sheet name="WATER overview" sheetId="106" r:id="rId53"/>
    <sheet name="WATER &amp; SANITATION" sheetId="67" r:id="rId54"/>
    <sheet name="ROADS overview" sheetId="107" r:id="rId55"/>
    <sheet name="ROADS " sheetId="71" r:id="rId56"/>
    <sheet name="ANNEX 2(I)" sheetId="46" r:id="rId57"/>
    <sheet name="CORP SERV overview" sheetId="85" r:id="rId58"/>
    <sheet name="LEGAL overview" sheetId="108" r:id="rId59"/>
    <sheet name="Legal Services " sheetId="13" r:id="rId60"/>
    <sheet name="SOUND GOV overview" sheetId="109" r:id="rId61"/>
    <sheet name="SOUND GOVERNANCE" sheetId="79" r:id="rId62"/>
    <sheet name="HRM, OH, SD, OD overview" sheetId="110" r:id="rId63"/>
    <sheet name="HRM, OCC HEALTH, SD, OD" sheetId="69" r:id="rId64"/>
    <sheet name="ICT overview" sheetId="111" r:id="rId65"/>
    <sheet name="ICT" sheetId="17" r:id="rId66"/>
    <sheet name="ANNEX 2(J)" sheetId="52" r:id="rId67"/>
    <sheet name="DEV SERV overview" sheetId="86" r:id="rId68"/>
    <sheet name="EDP overview " sheetId="112" r:id="rId69"/>
    <sheet name="ECON. DEV. &amp; PLANNING" sheetId="1" r:id="rId70"/>
    <sheet name="ANNEX.K" sheetId="51" state="hidden" r:id="rId71"/>
    <sheet name="CAPITAL PLAN" sheetId="49" state="hidden" r:id="rId72"/>
    <sheet name="Sheet1" sheetId="57" state="hidden" r:id="rId73"/>
    <sheet name="PL, H, RE, V overview" sheetId="113" r:id="rId74"/>
    <sheet name="PLAN, HOUS, RE &amp; VALUA" sheetId="73" r:id="rId75"/>
    <sheet name="Sheet2" sheetId="60" state="hidden" r:id="rId76"/>
  </sheets>
  <externalReferences>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s>
  <definedNames>
    <definedName name="desc" localSheetId="11">'[1]Template names'!$B$30</definedName>
    <definedName name="desc" localSheetId="19">'[1]Template names'!$B$30</definedName>
    <definedName name="desc">'[2]Template names'!$B$30</definedName>
    <definedName name="head27" localSheetId="11">'[1]Template names'!$B$33</definedName>
    <definedName name="head27" localSheetId="19">'[1]Template names'!$B$33</definedName>
    <definedName name="head27">'[2]Template names'!$B$33</definedName>
    <definedName name="Head9" localSheetId="11">'[1]Template names'!$B$15</definedName>
    <definedName name="Head9" localSheetId="19">'[1]Template names'!$B$15</definedName>
    <definedName name="Head9">'[2]Template names'!$B$15</definedName>
    <definedName name="IDPGOALS">#REF!</definedName>
    <definedName name="IDPObjectives">[3]Sheet2!$A$1:$A$24</definedName>
    <definedName name="KNSPROG">#REF!</definedName>
    <definedName name="KPA">'[4]official use only'!$A$22:$A$27</definedName>
    <definedName name="MS_GOALS">#REF!</definedName>
    <definedName name="nat_outall">#REF!</definedName>
    <definedName name="nat_outcomeslist">'[5]IDP Outcomes (3)'!$Z$7:$Z$17</definedName>
    <definedName name="NationalKPA">[6]Sheet3!$A$1:$A$6</definedName>
    <definedName name="NO_OUTPUTS">#REF!</definedName>
    <definedName name="nout1">#REF!</definedName>
    <definedName name="Objectives">'[4]official use only'!$A$1:$A$20</definedName>
    <definedName name="OLE_LINK1" localSheetId="36">'ABM overview'!$E$5</definedName>
    <definedName name="OLE_LINK1" localSheetId="40">'AIRPORT, CREM, ART overview '!$E$5</definedName>
    <definedName name="OLE_LINK1" localSheetId="22">'BUDGET overview'!$E$5</definedName>
    <definedName name="OLE_LINK1" localSheetId="7">'CBU overview '!$E$5</definedName>
    <definedName name="OLE_LINK1" localSheetId="33">'COMM SERV overview  '!$E$5</definedName>
    <definedName name="OLE_LINK1" localSheetId="57">'CORP SERV overview'!$E$5</definedName>
    <definedName name="OLE_LINK1" localSheetId="67">'DEV SERV overview'!$E$5</definedName>
    <definedName name="OLE_LINK1" localSheetId="68">'EDP overview '!$E$5</definedName>
    <definedName name="OLE_LINK1" localSheetId="50">'ELEC overview'!$E$5</definedName>
    <definedName name="OLE_LINK1" localSheetId="28">'EXP MGT overview'!$E$5</definedName>
    <definedName name="OLE_LINK1" localSheetId="30">'FIN CTRL overview'!$E$5</definedName>
    <definedName name="OLE_LINK1" localSheetId="21">'FINANCE overview  '!$E$5</definedName>
    <definedName name="OLE_LINK1" localSheetId="62">'HRM, OH, SD, OD overview'!$E$5</definedName>
    <definedName name="OLE_LINK1" localSheetId="38">'HS SS overview'!$E$5</definedName>
    <definedName name="OLE_LINK1" localSheetId="8">'IA overview'!$E$5</definedName>
    <definedName name="OLE_LINK1" localSheetId="64">'ICT overview'!$E$5</definedName>
    <definedName name="OLE_LINK1" localSheetId="12">'IDP overview'!$E$5</definedName>
    <definedName name="OLE_LINK1" localSheetId="47">'INFRA overview'!$E$5</definedName>
    <definedName name="OLE_LINK1" localSheetId="58">'LEGAL overview'!$E$5</definedName>
    <definedName name="OLE_LINK1" localSheetId="16">'MARKETING overview '!$E$5</definedName>
    <definedName name="OLE_LINK1" localSheetId="48">'MIG overview '!$E$5</definedName>
    <definedName name="OLE_LINK1" localSheetId="10">'MSP overview'!$E$5</definedName>
    <definedName name="OLE_LINK1" localSheetId="18">'ORG PMS overview '!$E$5</definedName>
    <definedName name="OLE_LINK1" localSheetId="5">'Organizational overview'!$C$5</definedName>
    <definedName name="OLE_LINK1" localSheetId="44">'PARKS overview'!$E$5</definedName>
    <definedName name="OLE_LINK1" localSheetId="73">'PL, H, RE, V overview'!$E$5</definedName>
    <definedName name="OLE_LINK1" localSheetId="34">'PS DM overview'!$E$5</definedName>
    <definedName name="OLE_LINK1" localSheetId="26">'REV MGT overview'!$E$5</definedName>
    <definedName name="OLE_LINK1" localSheetId="54">'ROADS overview'!$E$5</definedName>
    <definedName name="OLE_LINK1" localSheetId="24">'SCM overview'!$E$5</definedName>
    <definedName name="OLE_LINK1" localSheetId="60">'SOUND GOV overview'!$E$5</definedName>
    <definedName name="OLE_LINK1" localSheetId="14">'SPEAKER overview '!$E$5</definedName>
    <definedName name="OLE_LINK1" localSheetId="42">'WASTE MGT overview'!$E$5</definedName>
    <definedName name="OLE_LINK1" localSheetId="52">'WATER overview'!$E$5</definedName>
    <definedName name="_xlnm.Print_Area" localSheetId="36">'ABM overview'!$A$1:$N$76</definedName>
    <definedName name="_xlnm.Print_Area" localSheetId="40">'AIRPORT, CREM, ART overview '!$A$1:$N$76</definedName>
    <definedName name="_xlnm.Print_Area" localSheetId="6">'ANNEX 2(E)'!$A$1:$K$36</definedName>
    <definedName name="_xlnm.Print_Area" localSheetId="32">'ANNEX 2(G)'!$A$1:$I$36</definedName>
    <definedName name="_xlnm.Print_Area" localSheetId="46">'ANNEX 2(H)'!$A$1:$I$37</definedName>
    <definedName name="_xlnm.Print_Area" localSheetId="56">'ANNEX 2(I)'!$A$1:$I$37</definedName>
    <definedName name="_xlnm.Print_Area" localSheetId="66">'ANNEX 2(J)'!$A$1:$I$37</definedName>
    <definedName name="_xlnm.Print_Area" localSheetId="0">'ANNEX A'!$A$1:$N$22</definedName>
    <definedName name="_xlnm.Print_Area" localSheetId="1">'ANNEX B'!$A$1:$N$9</definedName>
    <definedName name="_xlnm.Print_Area" localSheetId="2">'ANNEX C'!$A$1:$N$25</definedName>
    <definedName name="_xlnm.Print_Area" localSheetId="3">'ANNEX D'!$A$1:$N$9</definedName>
    <definedName name="_xlnm.Print_Area" localSheetId="70">ANNEX.K!$A$1:$I$37</definedName>
    <definedName name="_xlnm.Print_Area" localSheetId="4">ANNEX2!$A$1:$K$36</definedName>
    <definedName name="_xlnm.Print_Area" localSheetId="37">'AREA BASED MGMT'!$A$1:$AA$14</definedName>
    <definedName name="_xlnm.Print_Area" localSheetId="23">'budget &amp; treasury'!$A$1:$AA$19</definedName>
    <definedName name="_xlnm.Print_Area" localSheetId="22">'BUDGET overview'!$A$1:$N$46</definedName>
    <definedName name="_xlnm.Print_Area" localSheetId="33">'COMM SERV overview  '!$A$1:$N$76</definedName>
    <definedName name="_xlnm.Print_Area" localSheetId="41">'Comm.Serv.-Dr. Dyer '!$A$1:$AA$19</definedName>
    <definedName name="_xlnm.Print_Area" localSheetId="39">'COMM.SERV.-Dr. Nkosi'!$A$1:$AA$45</definedName>
    <definedName name="_xlnm.Print_Area" localSheetId="45">'COMM.SERV.-Steven Naick '!$A$1:$Z$20</definedName>
    <definedName name="_xlnm.Print_Area" localSheetId="57">'CORP SERV overview'!$A$1:$N$76</definedName>
    <definedName name="_xlnm.Print_Area" localSheetId="67">'DEV SERV overview'!$A$1:$N$76</definedName>
    <definedName name="_xlnm.Print_Area" localSheetId="69">'ECON. DEV. &amp; PLANNING'!$A$1:$AA$27</definedName>
    <definedName name="_xlnm.Print_Area" localSheetId="68">'EDP overview '!$A$1:$N$76</definedName>
    <definedName name="_xlnm.Print_Area" localSheetId="50">'ELEC overview'!$A$1:$N$76</definedName>
    <definedName name="_xlnm.Print_Area" localSheetId="51">ELECTRICITY!$A$1:$AA$24</definedName>
    <definedName name="_xlnm.Print_Area" localSheetId="28">'EXP MGT overview'!$A$1:$N$46</definedName>
    <definedName name="_xlnm.Print_Area" localSheetId="29">'Expenditure Mngmnt'!$A$1:$AA$19</definedName>
    <definedName name="_xlnm.Print_Area" localSheetId="31">'FIN CNTRL &amp; CASH MNGMNT'!$A$1:$AA$24</definedName>
    <definedName name="_xlnm.Print_Area" localSheetId="30">'FIN CTRL overview'!$A$1:$N$46</definedName>
    <definedName name="_xlnm.Print_Area" localSheetId="21">'FINANCE overview  '!$A$1:$N$46</definedName>
    <definedName name="_xlnm.Print_Area" localSheetId="63">'HRM, OCC HEALTH, SD, OD'!$A$1:$AA$36</definedName>
    <definedName name="_xlnm.Print_Area" localSheetId="62">'HRM, OH, SD, OD overview'!$A$1:$N$46</definedName>
    <definedName name="_xlnm.Print_Area" localSheetId="38">'HS SS overview'!$A$1:$N$76</definedName>
    <definedName name="_xlnm.Print_Area" localSheetId="13">'I D P'!$A$1:$AA$16</definedName>
    <definedName name="_xlnm.Print_Area" localSheetId="8">'IA overview'!$A$1:$N$46</definedName>
    <definedName name="_xlnm.Print_Area" localSheetId="65">ICT!$A$1:$AA$16</definedName>
    <definedName name="_xlnm.Print_Area" localSheetId="64">'ICT overview'!$A$1:$N$76</definedName>
    <definedName name="_xlnm.Print_Area" localSheetId="12">'IDP overview'!$A$1:$N$46</definedName>
    <definedName name="_xlnm.Print_Area" localSheetId="47">'INFRA overview'!$A$1:$N$76</definedName>
    <definedName name="_xlnm.Print_Area" localSheetId="9">'INTERNAL AUDIT'!$A$1:$Z$29</definedName>
    <definedName name="_xlnm.Print_Area" localSheetId="58">'LEGAL overview'!$A$1:$N$46</definedName>
    <definedName name="_xlnm.Print_Area" localSheetId="59">'Legal Services '!$A$1:$AA$15</definedName>
    <definedName name="_xlnm.Print_Area" localSheetId="17">Marketing!$A$1:$AA$25</definedName>
    <definedName name="_xlnm.Print_Area" localSheetId="16">'MARKETING overview '!$A$1:$N$46</definedName>
    <definedName name="_xlnm.Print_Area" localSheetId="11">'MAYORAL SPECIAL PROJECTS'!$A$1:$AA$36</definedName>
    <definedName name="_xlnm.Print_Area" localSheetId="49">MIG!$A$1:$AA$20</definedName>
    <definedName name="_xlnm.Print_Area" localSheetId="48">'MIG overview '!$A$1:$M$76</definedName>
    <definedName name="_xlnm.Print_Area" localSheetId="10">'MSP overview'!$A$1:$N$76</definedName>
    <definedName name="_xlnm.Print_Area" localSheetId="18">'ORG PMS overview '!$A$1:$N$46</definedName>
    <definedName name="_xlnm.Print_Area" localSheetId="19">Org.PMS!$A$1:$AA$23</definedName>
    <definedName name="_xlnm.Print_Area" localSheetId="5">'Organizational overview'!$A$1:$G$96</definedName>
    <definedName name="_xlnm.Print_Area" localSheetId="44">'PARKS overview'!$A$1:$N$76</definedName>
    <definedName name="_xlnm.Print_Area" localSheetId="73">'PL, H, RE, V overview'!$A$1:$N$46</definedName>
    <definedName name="_xlnm.Print_Area" localSheetId="74">'PLAN, HOUS, RE &amp; VALUA'!$A$1:$AA$40</definedName>
    <definedName name="_xlnm.Print_Area" localSheetId="34">'PS DM overview'!$A$1:$N$76</definedName>
    <definedName name="_xlnm.Print_Area" localSheetId="35">'PUB. SAFETY, ENFORCEMENT &amp; DM'!$A$1:$AA$34</definedName>
    <definedName name="_xlnm.Print_Area" localSheetId="26">'REV MGT overview'!$A$1:$N$46</definedName>
    <definedName name="_xlnm.Print_Area" localSheetId="27">'Revenue Mngmnt'!$A$1:$AA$22</definedName>
    <definedName name="_xlnm.Print_Area" localSheetId="55">'ROADS '!$A$1:$AA$37</definedName>
    <definedName name="_xlnm.Print_Area" localSheetId="54">'ROADS overview'!$A$1:$N$76</definedName>
    <definedName name="_xlnm.Print_Area" localSheetId="24">'SCM overview'!$A$1:$N$46</definedName>
    <definedName name="_xlnm.Print_Area" localSheetId="60">'SOUND GOV overview'!$A$1:$N$46</definedName>
    <definedName name="_xlnm.Print_Area" localSheetId="61">'SOUND GOVERNANCE'!$A$1:$AA$31</definedName>
    <definedName name="_xlnm.Print_Area" localSheetId="14">'SPEAKER overview '!$A$1:$N$76</definedName>
    <definedName name="_xlnm.Print_Area" localSheetId="15">'SPEAKER''S OFFICE'!$A$1:$AA$20</definedName>
    <definedName name="_xlnm.Print_Area" localSheetId="25">'Supply Chain Mngmnt'!$A$1:$AA$21</definedName>
    <definedName name="_xlnm.Print_Area" localSheetId="42">'WASTE MGT overview'!$A$1:$N$76</definedName>
    <definedName name="_xlnm.Print_Area" localSheetId="43">'WASTE MNGMNT'!$A$1:$AA$24</definedName>
    <definedName name="_xlnm.Print_Area" localSheetId="53">'WATER &amp; SANITATION'!$A$1:$AA$27</definedName>
    <definedName name="_xlnm.Print_Area" localSheetId="52">'WATER overview'!$A$1:$N$76</definedName>
    <definedName name="_xlnm.Print_Titles" localSheetId="37">'AREA BASED MGMT'!$1:$6</definedName>
    <definedName name="_xlnm.Print_Titles" localSheetId="23">'budget &amp; treasury'!$1:$6</definedName>
    <definedName name="_xlnm.Print_Titles" localSheetId="71">'CAPITAL PLAN'!$3:$3</definedName>
    <definedName name="_xlnm.Print_Titles" localSheetId="41">'Comm.Serv.-Dr. Dyer '!$1:$6</definedName>
    <definedName name="_xlnm.Print_Titles" localSheetId="39">'COMM.SERV.-Dr. Nkosi'!$1:$6</definedName>
    <definedName name="_xlnm.Print_Titles" localSheetId="45">'COMM.SERV.-Steven Naick '!$1:$6</definedName>
    <definedName name="_xlnm.Print_Titles" localSheetId="69">'ECON. DEV. &amp; PLANNING'!$1:$6</definedName>
    <definedName name="_xlnm.Print_Titles" localSheetId="51">ELECTRICITY!$1:$6</definedName>
    <definedName name="_xlnm.Print_Titles" localSheetId="29">'Expenditure Mngmnt'!$1:$6</definedName>
    <definedName name="_xlnm.Print_Titles" localSheetId="31">'FIN CNTRL &amp; CASH MNGMNT'!$1:$6</definedName>
    <definedName name="_xlnm.Print_Titles" localSheetId="63">'HRM, OCC HEALTH, SD, OD'!$1:$6</definedName>
    <definedName name="_xlnm.Print_Titles" localSheetId="13">'I D P'!$1:$6</definedName>
    <definedName name="_xlnm.Print_Titles" localSheetId="65">ICT!$1:$6</definedName>
    <definedName name="_xlnm.Print_Titles" localSheetId="9">'INTERNAL AUDIT'!$1:$6</definedName>
    <definedName name="_xlnm.Print_Titles" localSheetId="59">'Legal Services '!$1:$6</definedName>
    <definedName name="_xlnm.Print_Titles" localSheetId="17">Marketing!$1:$7</definedName>
    <definedName name="_xlnm.Print_Titles" localSheetId="11">'MAYORAL SPECIAL PROJECTS'!$1:$6</definedName>
    <definedName name="_xlnm.Print_Titles" localSheetId="49">MIG!$1:$6</definedName>
    <definedName name="_xlnm.Print_Titles" localSheetId="19">Org.PMS!$1:$6</definedName>
    <definedName name="_xlnm.Print_Titles" localSheetId="74">'PLAN, HOUS, RE &amp; VALUA'!$1:$6</definedName>
    <definedName name="_xlnm.Print_Titles" localSheetId="35">'PUB. SAFETY, ENFORCEMENT &amp; DM'!$1:$6</definedName>
    <definedName name="_xlnm.Print_Titles" localSheetId="27">'Revenue Mngmnt'!$1:$6</definedName>
    <definedName name="_xlnm.Print_Titles" localSheetId="55">'ROADS '!$1:$6</definedName>
    <definedName name="_xlnm.Print_Titles" localSheetId="61">'SOUND GOVERNANCE'!$1:$6</definedName>
    <definedName name="_xlnm.Print_Titles" localSheetId="15">'SPEAKER''S OFFICE'!$1:$6</definedName>
    <definedName name="_xlnm.Print_Titles" localSheetId="25">'Supply Chain Mngmnt'!$1:$6</definedName>
    <definedName name="_xlnm.Print_Titles" localSheetId="43">'WASTE MNGMNT'!$1:$6</definedName>
    <definedName name="_xlnm.Print_Titles" localSheetId="53">'WATER &amp; SANITATION'!$1:$6</definedName>
    <definedName name="ROLE_LG">#REF!</definedName>
    <definedName name="STRATOBJ">#REF!</definedName>
  </definedNames>
  <calcPr calcId="145621"/>
</workbook>
</file>

<file path=xl/calcChain.xml><?xml version="1.0" encoding="utf-8"?>
<calcChain xmlns="http://schemas.openxmlformats.org/spreadsheetml/2006/main">
  <c r="B18" i="79" l="1"/>
  <c r="B18" i="75"/>
  <c r="L15" i="73"/>
  <c r="B18" i="70"/>
  <c r="J13" i="67"/>
  <c r="Y9" i="32"/>
  <c r="Y8" i="32"/>
  <c r="B18" i="40"/>
  <c r="B18" i="13"/>
  <c r="B18" i="15"/>
  <c r="P9" i="32"/>
  <c r="Q9" i="32"/>
  <c r="G166" i="49"/>
  <c r="F154" i="49"/>
  <c r="J144" i="49"/>
  <c r="I144" i="49"/>
  <c r="H144" i="49"/>
  <c r="G144" i="49"/>
  <c r="F144" i="49"/>
  <c r="F125" i="49"/>
  <c r="F102" i="49"/>
  <c r="J83" i="49"/>
  <c r="I83" i="49"/>
  <c r="H83" i="49"/>
  <c r="G83" i="49"/>
  <c r="F83" i="49"/>
  <c r="J61" i="49"/>
  <c r="I61" i="49"/>
  <c r="H61" i="49"/>
  <c r="G61" i="49"/>
  <c r="F61" i="49"/>
  <c r="A25" i="41"/>
  <c r="N24" i="41"/>
  <c r="A24" i="41"/>
  <c r="N23" i="41"/>
  <c r="J23" i="41"/>
  <c r="A23" i="41"/>
  <c r="N22" i="41"/>
  <c r="A22" i="41"/>
  <c r="N21" i="41"/>
  <c r="A21" i="41"/>
  <c r="N20" i="41"/>
  <c r="H20" i="41" s="1"/>
  <c r="A20" i="41"/>
  <c r="N19" i="41"/>
  <c r="A19" i="41"/>
  <c r="N18" i="41"/>
  <c r="A18" i="41"/>
  <c r="N17" i="41"/>
  <c r="J17" i="41" s="1"/>
  <c r="A17" i="41"/>
  <c r="N16" i="41"/>
  <c r="A16" i="41"/>
  <c r="A15" i="41"/>
  <c r="N14" i="41"/>
  <c r="A14" i="41"/>
  <c r="N13" i="41"/>
  <c r="A13" i="41"/>
  <c r="N12" i="41"/>
  <c r="C12" i="41"/>
  <c r="A12" i="41"/>
  <c r="N11" i="41"/>
  <c r="A11" i="41"/>
  <c r="N10" i="41"/>
  <c r="A10" i="41"/>
  <c r="N9" i="41"/>
  <c r="A9" i="41"/>
  <c r="N8" i="41"/>
  <c r="L8" i="41"/>
  <c r="A8" i="41"/>
  <c r="N7" i="41"/>
  <c r="A7" i="41"/>
  <c r="N6" i="41"/>
  <c r="A6" i="41"/>
  <c r="N5" i="41"/>
  <c r="A5" i="41"/>
  <c r="A4" i="41"/>
  <c r="N3" i="41"/>
  <c r="B2" i="41"/>
  <c r="A2" i="41"/>
  <c r="A9" i="40"/>
  <c r="N8" i="40"/>
  <c r="C8" i="40" s="1"/>
  <c r="A8" i="40"/>
  <c r="N7" i="40"/>
  <c r="A7" i="40"/>
  <c r="N6" i="40"/>
  <c r="A6" i="40"/>
  <c r="N5" i="40"/>
  <c r="A5" i="40"/>
  <c r="A4" i="40"/>
  <c r="N3" i="40"/>
  <c r="B2" i="40"/>
  <c r="A2" i="40"/>
  <c r="A22" i="39"/>
  <c r="A21" i="39"/>
  <c r="N20" i="39"/>
  <c r="A20" i="39"/>
  <c r="N19" i="39"/>
  <c r="J19" i="39" s="1"/>
  <c r="F19" i="39"/>
  <c r="A19" i="39"/>
  <c r="N18" i="39"/>
  <c r="F18" i="39" s="1"/>
  <c r="A18" i="39"/>
  <c r="N17" i="39"/>
  <c r="A17" i="39"/>
  <c r="N16" i="39"/>
  <c r="A16" i="39"/>
  <c r="A15" i="39"/>
  <c r="N14" i="39"/>
  <c r="H14" i="39" s="1"/>
  <c r="A14" i="39"/>
  <c r="N13" i="39"/>
  <c r="C13" i="39"/>
  <c r="A13" i="39"/>
  <c r="N12" i="39"/>
  <c r="K12" i="39" s="1"/>
  <c r="M12" i="39" s="1"/>
  <c r="A12" i="39"/>
  <c r="N11" i="39"/>
  <c r="E11" i="39"/>
  <c r="A11" i="39"/>
  <c r="N10" i="39"/>
  <c r="A10" i="39"/>
  <c r="N9" i="39"/>
  <c r="C9" i="39" s="1"/>
  <c r="A9" i="39"/>
  <c r="N8" i="39"/>
  <c r="K8" i="39"/>
  <c r="A8" i="39"/>
  <c r="N7" i="39"/>
  <c r="A7" i="39"/>
  <c r="N6" i="39"/>
  <c r="C6" i="39" s="1"/>
  <c r="A6" i="39"/>
  <c r="N5" i="39"/>
  <c r="C5" i="39"/>
  <c r="A5" i="39"/>
  <c r="A4" i="39"/>
  <c r="N3" i="39"/>
  <c r="B2" i="39"/>
  <c r="A2" i="39"/>
  <c r="K11" i="41"/>
  <c r="C13" i="41"/>
  <c r="E13" i="41"/>
  <c r="C14" i="41"/>
  <c r="C16" i="41"/>
  <c r="E16" i="41"/>
  <c r="G16" i="41"/>
  <c r="E17" i="41"/>
  <c r="E15" i="41"/>
  <c r="C20" i="41"/>
  <c r="I20" i="41"/>
  <c r="K20" i="41"/>
  <c r="E21" i="41"/>
  <c r="I21" i="41"/>
  <c r="C22" i="41"/>
  <c r="G22" i="41"/>
  <c r="C23" i="41"/>
  <c r="E23" i="41"/>
  <c r="I23" i="41"/>
  <c r="C24" i="41"/>
  <c r="I24" i="41"/>
  <c r="K24" i="41"/>
  <c r="N8" i="38"/>
  <c r="C8" i="38"/>
  <c r="A8" i="38"/>
  <c r="N7" i="38"/>
  <c r="A7" i="38"/>
  <c r="N6" i="38"/>
  <c r="A6" i="38"/>
  <c r="N5" i="38"/>
  <c r="H5" i="38" s="1"/>
  <c r="A5" i="38"/>
  <c r="N3" i="38"/>
  <c r="B2" i="38"/>
  <c r="A2" i="38"/>
  <c r="N14" i="32"/>
  <c r="Q14" i="32" s="1"/>
  <c r="Q11" i="32"/>
  <c r="Q8" i="32"/>
  <c r="G7" i="40"/>
  <c r="D6" i="41"/>
  <c r="F6" i="41"/>
  <c r="D7" i="41"/>
  <c r="H7" i="41"/>
  <c r="J7" i="41"/>
  <c r="D8" i="41"/>
  <c r="F8" i="41"/>
  <c r="H8" i="41"/>
  <c r="J8" i="41"/>
  <c r="B7" i="41"/>
  <c r="E7" i="41"/>
  <c r="I7" i="41"/>
  <c r="B8" i="41"/>
  <c r="E8" i="41"/>
  <c r="I8" i="41"/>
  <c r="I6" i="41"/>
  <c r="G8" i="41"/>
  <c r="K8" i="41"/>
  <c r="J12" i="41"/>
  <c r="B14" i="41"/>
  <c r="J14" i="41"/>
  <c r="C8" i="39"/>
  <c r="D12" i="41"/>
  <c r="H12" i="41"/>
  <c r="D14" i="41"/>
  <c r="H14" i="41"/>
  <c r="B16" i="41"/>
  <c r="B6" i="41"/>
  <c r="C8" i="41"/>
  <c r="D16" i="41"/>
  <c r="L11" i="41"/>
  <c r="G11" i="41"/>
  <c r="C11" i="41"/>
  <c r="L20" i="41"/>
  <c r="D20" i="41"/>
  <c r="E20" i="41"/>
  <c r="L22" i="41"/>
  <c r="D22" i="41"/>
  <c r="I22" i="41"/>
  <c r="L24" i="41"/>
  <c r="D24" i="41"/>
  <c r="E24" i="41"/>
  <c r="K7" i="41"/>
  <c r="B11" i="41"/>
  <c r="H11" i="41"/>
  <c r="D21" i="41"/>
  <c r="C21" i="41"/>
  <c r="K21" i="41"/>
  <c r="D23" i="41"/>
  <c r="G23" i="41"/>
  <c r="G7" i="41"/>
  <c r="E11" i="41"/>
  <c r="J11" i="41"/>
  <c r="L12" i="41"/>
  <c r="K12" i="41"/>
  <c r="L14" i="41"/>
  <c r="L16" i="41"/>
  <c r="F17" i="41"/>
  <c r="J20" i="41"/>
  <c r="F21" i="41"/>
  <c r="F23" i="41"/>
  <c r="J24" i="41"/>
  <c r="I12" i="39"/>
  <c r="B20" i="41"/>
  <c r="F14" i="41"/>
  <c r="B17" i="41"/>
  <c r="D10" i="41"/>
  <c r="F20" i="41"/>
  <c r="B21" i="41"/>
  <c r="B23" i="41"/>
  <c r="L7" i="40"/>
  <c r="B24" i="41"/>
  <c r="F22" i="41"/>
  <c r="F11" i="41"/>
  <c r="H24" i="41"/>
  <c r="H6" i="41"/>
  <c r="H5" i="41" s="1"/>
  <c r="B5" i="40"/>
  <c r="K14" i="39"/>
  <c r="B14" i="39"/>
  <c r="J14" i="39"/>
  <c r="J12" i="39"/>
  <c r="J5" i="40"/>
  <c r="H5" i="40"/>
  <c r="C5" i="40"/>
  <c r="K5" i="40"/>
  <c r="G14" i="39"/>
  <c r="H12" i="39"/>
  <c r="K20" i="39"/>
  <c r="F14" i="39"/>
  <c r="I11" i="39"/>
  <c r="G13" i="41"/>
  <c r="K19" i="39"/>
  <c r="I19" i="39"/>
  <c r="B17" i="39"/>
  <c r="E6" i="40"/>
  <c r="J6" i="40"/>
  <c r="B19" i="39"/>
  <c r="G19" i="39"/>
  <c r="C19" i="39"/>
  <c r="E19" i="39"/>
  <c r="H19" i="39"/>
  <c r="G5" i="38"/>
  <c r="E13" i="39"/>
  <c r="L7" i="39"/>
  <c r="K10" i="41"/>
  <c r="K9" i="41" s="1"/>
  <c r="I10" i="39"/>
  <c r="L17" i="41"/>
  <c r="G17" i="41"/>
  <c r="B18" i="39"/>
  <c r="I6" i="40"/>
  <c r="D10" i="39"/>
  <c r="E10" i="39"/>
  <c r="C10" i="39"/>
  <c r="K10" i="39"/>
  <c r="B10" i="41"/>
  <c r="I17" i="41"/>
  <c r="D17" i="41"/>
  <c r="D15" i="41" s="1"/>
  <c r="K17" i="41"/>
  <c r="H10" i="39"/>
  <c r="H17" i="41"/>
  <c r="C17" i="41"/>
  <c r="J16" i="39"/>
  <c r="E16" i="39"/>
  <c r="D16" i="39"/>
  <c r="E14" i="39"/>
  <c r="L10" i="39"/>
  <c r="I5" i="38"/>
  <c r="E5" i="38"/>
  <c r="B5" i="38"/>
  <c r="J10" i="39"/>
  <c r="B16" i="39"/>
  <c r="G16" i="39"/>
  <c r="B18" i="41"/>
  <c r="L5" i="38"/>
  <c r="C5" i="38"/>
  <c r="F12" i="41"/>
  <c r="H8" i="39"/>
  <c r="L12" i="39"/>
  <c r="H7" i="40"/>
  <c r="K14" i="41"/>
  <c r="L8" i="39"/>
  <c r="D12" i="39"/>
  <c r="B8" i="39"/>
  <c r="I14" i="41"/>
  <c r="K16" i="41"/>
  <c r="I7" i="39"/>
  <c r="F7" i="39"/>
  <c r="C11" i="39"/>
  <c r="G11" i="39"/>
  <c r="I7" i="38"/>
  <c r="E7" i="39"/>
  <c r="L17" i="39"/>
  <c r="F5" i="38"/>
  <c r="K5" i="38"/>
  <c r="H7" i="39"/>
  <c r="K17" i="39"/>
  <c r="H11" i="39"/>
  <c r="D11" i="39"/>
  <c r="I11" i="41"/>
  <c r="I6" i="38"/>
  <c r="K5" i="39"/>
  <c r="J5" i="39"/>
  <c r="B5" i="39"/>
  <c r="C7" i="39"/>
  <c r="K7" i="39"/>
  <c r="F12" i="39"/>
  <c r="G12" i="39"/>
  <c r="L13" i="41"/>
  <c r="B13" i="41"/>
  <c r="I13" i="41"/>
  <c r="H13" i="41"/>
  <c r="K6" i="41"/>
  <c r="K5" i="41"/>
  <c r="G24" i="41"/>
  <c r="E22" i="41"/>
  <c r="E19" i="41" s="1"/>
  <c r="K13" i="41"/>
  <c r="G5" i="39"/>
  <c r="D17" i="39"/>
  <c r="H17" i="39"/>
  <c r="E7" i="38"/>
  <c r="F7" i="38"/>
  <c r="I9" i="39"/>
  <c r="D20" i="39"/>
  <c r="D5" i="39"/>
  <c r="J17" i="39"/>
  <c r="E5" i="39"/>
  <c r="L7" i="38"/>
  <c r="I17" i="39"/>
  <c r="C7" i="38"/>
  <c r="H7" i="38"/>
  <c r="F5" i="39"/>
  <c r="G9" i="39"/>
  <c r="D7" i="38"/>
  <c r="B7" i="38"/>
  <c r="E17" i="39"/>
  <c r="L20" i="39"/>
  <c r="D18" i="39"/>
  <c r="F24" i="41"/>
  <c r="C12" i="39"/>
  <c r="I19" i="41"/>
  <c r="I8" i="39"/>
  <c r="G8" i="38"/>
  <c r="B6" i="38"/>
  <c r="I5" i="41"/>
  <c r="B5" i="41"/>
  <c r="D19" i="41"/>
  <c r="I6" i="39"/>
  <c r="F8" i="39"/>
  <c r="K8" i="38"/>
  <c r="E8" i="39"/>
  <c r="H6" i="39"/>
  <c r="D8" i="39"/>
  <c r="G8" i="39"/>
  <c r="J7" i="38"/>
  <c r="H8" i="38"/>
  <c r="D8" i="38"/>
  <c r="I8" i="38"/>
  <c r="G13" i="39"/>
  <c r="I13" i="39"/>
  <c r="F8" i="38"/>
  <c r="E8" i="38"/>
  <c r="J8" i="39"/>
  <c r="B6" i="39"/>
  <c r="B13" i="39"/>
  <c r="J8" i="38"/>
  <c r="L8" i="38"/>
  <c r="I5" i="39"/>
  <c r="J11" i="39"/>
  <c r="I14" i="39"/>
  <c r="L16" i="39"/>
  <c r="E5" i="40"/>
  <c r="G17" i="39"/>
  <c r="B20" i="39"/>
  <c r="J5" i="38"/>
  <c r="K11" i="39"/>
  <c r="I20" i="39"/>
  <c r="F20" i="39"/>
  <c r="H5" i="39"/>
  <c r="L5" i="39"/>
  <c r="E7" i="40"/>
  <c r="H6" i="38"/>
  <c r="F11" i="39"/>
  <c r="B11" i="39"/>
  <c r="L11" i="39"/>
  <c r="F16" i="39"/>
  <c r="B12" i="39"/>
  <c r="C14" i="39"/>
  <c r="E12" i="39"/>
  <c r="D14" i="39"/>
  <c r="E6" i="39"/>
  <c r="L14" i="39"/>
  <c r="L19" i="39"/>
  <c r="M19" i="39" s="1"/>
  <c r="D19" i="39"/>
  <c r="B8" i="38"/>
  <c r="M8" i="38" s="1"/>
  <c r="F6" i="40"/>
  <c r="L5" i="40"/>
  <c r="F5" i="40"/>
  <c r="B7" i="40"/>
  <c r="K7" i="40"/>
  <c r="D7" i="40"/>
  <c r="D5" i="41"/>
  <c r="E18" i="39"/>
  <c r="N9" i="38"/>
  <c r="L6" i="38"/>
  <c r="L9" i="38" s="1"/>
  <c r="N22" i="39"/>
  <c r="I18" i="39"/>
  <c r="I8" i="40"/>
  <c r="K8" i="40"/>
  <c r="H8" i="40"/>
  <c r="F9" i="39"/>
  <c r="K13" i="39"/>
  <c r="K6" i="38"/>
  <c r="K9" i="39"/>
  <c r="K6" i="39"/>
  <c r="L6" i="39"/>
  <c r="D9" i="39"/>
  <c r="F6" i="38"/>
  <c r="L13" i="39"/>
  <c r="J18" i="39"/>
  <c r="H18" i="39"/>
  <c r="C18" i="39"/>
  <c r="N9" i="40"/>
  <c r="E8" i="40"/>
  <c r="E9" i="40" s="1"/>
  <c r="J8" i="40"/>
  <c r="E6" i="38"/>
  <c r="E9" i="38" s="1"/>
  <c r="D6" i="39"/>
  <c r="J9" i="39"/>
  <c r="D13" i="39"/>
  <c r="L18" i="39"/>
  <c r="B8" i="40"/>
  <c r="H9" i="39"/>
  <c r="G8" i="40"/>
  <c r="E9" i="39"/>
  <c r="B9" i="39"/>
  <c r="H13" i="39"/>
  <c r="F13" i="39"/>
  <c r="J13" i="39"/>
  <c r="M13" i="39" s="1"/>
  <c r="L8" i="40"/>
  <c r="G18" i="39"/>
  <c r="K18" i="39"/>
  <c r="D8" i="40"/>
  <c r="F8" i="40"/>
  <c r="B15" i="41"/>
  <c r="F19" i="41"/>
  <c r="L15" i="41"/>
  <c r="I9" i="38"/>
  <c r="M8" i="41"/>
  <c r="M5" i="39"/>
  <c r="K15" i="41"/>
  <c r="D5" i="38"/>
  <c r="C16" i="39"/>
  <c r="B9" i="38" l="1"/>
  <c r="J7" i="39"/>
  <c r="B7" i="39"/>
  <c r="G7" i="39"/>
  <c r="D7" i="39"/>
  <c r="F10" i="39"/>
  <c r="G10" i="39"/>
  <c r="B10" i="39"/>
  <c r="M10" i="39" s="1"/>
  <c r="C17" i="39"/>
  <c r="F17" i="39"/>
  <c r="C7" i="40"/>
  <c r="F7" i="40"/>
  <c r="F9" i="40" s="1"/>
  <c r="I7" i="40"/>
  <c r="J6" i="41"/>
  <c r="J5" i="41" s="1"/>
  <c r="C6" i="41"/>
  <c r="E6" i="41"/>
  <c r="E5" i="41" s="1"/>
  <c r="G6" i="41"/>
  <c r="G5" i="41" s="1"/>
  <c r="J13" i="41"/>
  <c r="D13" i="41"/>
  <c r="F13" i="41"/>
  <c r="J21" i="41"/>
  <c r="G21" i="41"/>
  <c r="H21" i="41"/>
  <c r="L21" i="41"/>
  <c r="M8" i="40"/>
  <c r="B22" i="39"/>
  <c r="M24" i="41"/>
  <c r="G6" i="38"/>
  <c r="D6" i="38"/>
  <c r="C6" i="38"/>
  <c r="C9" i="38" s="1"/>
  <c r="J6" i="38"/>
  <c r="L9" i="39"/>
  <c r="M9" i="39" s="1"/>
  <c r="K6" i="40"/>
  <c r="D6" i="40"/>
  <c r="G6" i="40"/>
  <c r="B6" i="40"/>
  <c r="B9" i="40" s="1"/>
  <c r="H6" i="40"/>
  <c r="L6" i="40"/>
  <c r="C6" i="40"/>
  <c r="C9" i="40" s="1"/>
  <c r="E10" i="41"/>
  <c r="L10" i="41"/>
  <c r="L9" i="41" s="1"/>
  <c r="G10" i="41"/>
  <c r="J10" i="41"/>
  <c r="J9" i="41" s="1"/>
  <c r="J25" i="41" s="1"/>
  <c r="C10" i="41"/>
  <c r="H10" i="41"/>
  <c r="H9" i="41" s="1"/>
  <c r="I10" i="41"/>
  <c r="F10" i="41"/>
  <c r="F9" i="41" s="1"/>
  <c r="I16" i="41"/>
  <c r="I15" i="41" s="1"/>
  <c r="F16" i="41"/>
  <c r="F15" i="41" s="1"/>
  <c r="J16" i="41"/>
  <c r="H16" i="41"/>
  <c r="H15" i="41" s="1"/>
  <c r="M18" i="41"/>
  <c r="K23" i="41"/>
  <c r="H23" i="41"/>
  <c r="M23" i="41" s="1"/>
  <c r="L23" i="41"/>
  <c r="J9" i="38"/>
  <c r="K25" i="41"/>
  <c r="G15" i="41"/>
  <c r="J6" i="39"/>
  <c r="J22" i="39" s="1"/>
  <c r="F6" i="39"/>
  <c r="M6" i="39" s="1"/>
  <c r="G6" i="39"/>
  <c r="K16" i="39"/>
  <c r="K22" i="39" s="1"/>
  <c r="H16" i="39"/>
  <c r="M16" i="39" s="1"/>
  <c r="I16" i="39"/>
  <c r="I22" i="39" s="1"/>
  <c r="M18" i="39"/>
  <c r="L7" i="41"/>
  <c r="C7" i="41"/>
  <c r="F7" i="41"/>
  <c r="F5" i="41" s="1"/>
  <c r="F25" i="41" s="1"/>
  <c r="I12" i="41"/>
  <c r="B12" i="41"/>
  <c r="B9" i="41" s="1"/>
  <c r="E12" i="41"/>
  <c r="G12" i="41"/>
  <c r="G14" i="41"/>
  <c r="M14" i="41" s="1"/>
  <c r="E14" i="41"/>
  <c r="G20" i="41"/>
  <c r="G19" i="41" s="1"/>
  <c r="H22" i="41"/>
  <c r="M22" i="41" s="1"/>
  <c r="K22" i="41"/>
  <c r="K19" i="41" s="1"/>
  <c r="J22" i="41"/>
  <c r="B22" i="41"/>
  <c r="B19" i="41" s="1"/>
  <c r="F168" i="49"/>
  <c r="H9" i="40"/>
  <c r="D9" i="38"/>
  <c r="L9" i="40"/>
  <c r="M8" i="39"/>
  <c r="D22" i="39"/>
  <c r="K9" i="40"/>
  <c r="G7" i="38"/>
  <c r="M7" i="38" s="1"/>
  <c r="K7" i="38"/>
  <c r="K9" i="38" s="1"/>
  <c r="C19" i="41"/>
  <c r="C20" i="39"/>
  <c r="C22" i="39" s="1"/>
  <c r="E20" i="39"/>
  <c r="E22" i="39" s="1"/>
  <c r="H20" i="39"/>
  <c r="J20" i="39"/>
  <c r="G20" i="39"/>
  <c r="I5" i="40"/>
  <c r="I9" i="40" s="1"/>
  <c r="G5" i="40"/>
  <c r="G9" i="40" s="1"/>
  <c r="D5" i="40"/>
  <c r="J7" i="40"/>
  <c r="J9" i="40" s="1"/>
  <c r="L6" i="41"/>
  <c r="D11" i="41"/>
  <c r="D9" i="41" s="1"/>
  <c r="D25" i="41" s="1"/>
  <c r="F9" i="38"/>
  <c r="C15" i="41"/>
  <c r="M14" i="39"/>
  <c r="H9" i="38"/>
  <c r="M5" i="38"/>
  <c r="M17" i="41"/>
  <c r="J15" i="41"/>
  <c r="G9" i="41"/>
  <c r="G25" i="41" s="1"/>
  <c r="M6" i="38"/>
  <c r="G9" i="38"/>
  <c r="H19" i="41"/>
  <c r="H25" i="41" s="1"/>
  <c r="L5" i="41"/>
  <c r="M7" i="41"/>
  <c r="J19" i="41"/>
  <c r="M21" i="41"/>
  <c r="F22" i="39"/>
  <c r="M11" i="39"/>
  <c r="B25" i="41" l="1"/>
  <c r="M20" i="39"/>
  <c r="M11" i="41"/>
  <c r="M5" i="40"/>
  <c r="D9" i="40"/>
  <c r="M20" i="41"/>
  <c r="L22" i="39"/>
  <c r="M17" i="39"/>
  <c r="M7" i="40"/>
  <c r="H22" i="39"/>
  <c r="I9" i="41"/>
  <c r="I25" i="41" s="1"/>
  <c r="L19" i="41"/>
  <c r="M19" i="41" s="1"/>
  <c r="L25" i="41"/>
  <c r="M12" i="41"/>
  <c r="M6" i="40"/>
  <c r="M13" i="41"/>
  <c r="C5" i="41"/>
  <c r="M6" i="41"/>
  <c r="M7" i="39"/>
  <c r="M22" i="39" s="1"/>
  <c r="G22" i="39"/>
  <c r="C9" i="41"/>
  <c r="M9" i="41" s="1"/>
  <c r="M10" i="41"/>
  <c r="E9" i="41"/>
  <c r="E25" i="41" s="1"/>
  <c r="M16" i="41"/>
  <c r="M5" i="41"/>
  <c r="M9" i="38"/>
  <c r="C25" i="41" l="1"/>
  <c r="M9" i="40"/>
  <c r="N25" i="41"/>
  <c r="M25" i="41"/>
  <c r="M15" i="41"/>
  <c r="N15" i="41"/>
</calcChain>
</file>

<file path=xl/comments1.xml><?xml version="1.0" encoding="utf-8"?>
<comments xmlns="http://schemas.openxmlformats.org/spreadsheetml/2006/main">
  <authors>
    <author>MadeleineJ</author>
  </authors>
  <commentList>
    <comment ref="H12" authorId="0">
      <text>
        <r>
          <rPr>
            <b/>
            <sz val="8"/>
            <color indexed="81"/>
            <rFont val="Tahoma"/>
            <family val="2"/>
          </rPr>
          <t>MadeleineJ:</t>
        </r>
        <r>
          <rPr>
            <sz val="8"/>
            <color indexed="81"/>
            <rFont val="Tahoma"/>
            <family val="2"/>
          </rPr>
          <t xml:space="preserve">
please clarify</t>
        </r>
      </text>
    </comment>
  </commentList>
</comments>
</file>

<file path=xl/comments2.xml><?xml version="1.0" encoding="utf-8"?>
<comments xmlns="http://schemas.openxmlformats.org/spreadsheetml/2006/main">
  <authors>
    <author>MadeleineJ</author>
  </authors>
  <commentList>
    <comment ref="A10" authorId="0">
      <text>
        <r>
          <rPr>
            <b/>
            <sz val="8"/>
            <color indexed="81"/>
            <rFont val="Tahoma"/>
            <family val="2"/>
          </rPr>
          <t>reformat to include as per first indicator.</t>
        </r>
        <r>
          <rPr>
            <sz val="8"/>
            <color indexed="81"/>
            <rFont val="Tahoma"/>
            <family val="2"/>
          </rPr>
          <t xml:space="preserve">
</t>
        </r>
      </text>
    </comment>
  </commentList>
</comments>
</file>

<file path=xl/comments3.xml><?xml version="1.0" encoding="utf-8"?>
<comments xmlns="http://schemas.openxmlformats.org/spreadsheetml/2006/main">
  <authors>
    <author>MadeleineJ</author>
  </authors>
  <commentList>
    <comment ref="A26" authorId="0">
      <text>
        <r>
          <rPr>
            <b/>
            <sz val="8"/>
            <color indexed="81"/>
            <rFont val="Tahoma"/>
            <family val="2"/>
          </rPr>
          <t>move to capital</t>
        </r>
        <r>
          <rPr>
            <sz val="8"/>
            <color indexed="81"/>
            <rFont val="Tahoma"/>
            <family val="2"/>
          </rPr>
          <t xml:space="preserve">
</t>
        </r>
      </text>
    </comment>
    <comment ref="A27" authorId="0">
      <text>
        <r>
          <rPr>
            <b/>
            <sz val="8"/>
            <color indexed="81"/>
            <rFont val="Tahoma"/>
            <family val="2"/>
          </rPr>
          <t>move to capital</t>
        </r>
        <r>
          <rPr>
            <sz val="8"/>
            <color indexed="81"/>
            <rFont val="Tahoma"/>
            <family val="2"/>
          </rPr>
          <t xml:space="preserve">
</t>
        </r>
      </text>
    </comment>
    <comment ref="A28" authorId="0">
      <text>
        <r>
          <rPr>
            <b/>
            <sz val="8"/>
            <color indexed="81"/>
            <rFont val="Tahoma"/>
            <family val="2"/>
          </rPr>
          <t>move to capital</t>
        </r>
        <r>
          <rPr>
            <sz val="8"/>
            <color indexed="81"/>
            <rFont val="Tahoma"/>
            <family val="2"/>
          </rPr>
          <t xml:space="preserve">
</t>
        </r>
      </text>
    </comment>
    <comment ref="A29" authorId="0">
      <text>
        <r>
          <rPr>
            <b/>
            <sz val="8"/>
            <color indexed="81"/>
            <rFont val="Tahoma"/>
            <family val="2"/>
          </rPr>
          <t>move to capital</t>
        </r>
        <r>
          <rPr>
            <sz val="8"/>
            <color indexed="81"/>
            <rFont val="Tahoma"/>
            <family val="2"/>
          </rPr>
          <t xml:space="preserve">
</t>
        </r>
      </text>
    </comment>
  </commentList>
</comments>
</file>

<file path=xl/comments4.xml><?xml version="1.0" encoding="utf-8"?>
<comments xmlns="http://schemas.openxmlformats.org/spreadsheetml/2006/main">
  <authors>
    <author>MadeleineJ</author>
    <author>User</author>
  </authors>
  <commentList>
    <comment ref="O34" authorId="0">
      <text>
        <r>
          <rPr>
            <b/>
            <sz val="8"/>
            <color indexed="81"/>
            <rFont val="Tahoma"/>
            <family val="2"/>
          </rPr>
          <t>MadeleineJ:</t>
        </r>
        <r>
          <rPr>
            <sz val="8"/>
            <color indexed="81"/>
            <rFont val="Tahoma"/>
            <family val="2"/>
          </rPr>
          <t xml:space="preserve">
what will u be doing towards achieving this is the fist 3 quarters?</t>
        </r>
      </text>
    </comment>
    <comment ref="U34" authorId="1">
      <text>
        <r>
          <rPr>
            <b/>
            <sz val="9"/>
            <color indexed="81"/>
            <rFont val="Tahoma"/>
            <charset val="1"/>
          </rPr>
          <t>User:</t>
        </r>
        <r>
          <rPr>
            <sz val="9"/>
            <color indexed="81"/>
            <rFont val="Tahoma"/>
            <charset val="1"/>
          </rPr>
          <t xml:space="preserve">
Committees are partially established war rooms and the interim conveners have been identified awaiting involvement of Ward Councillors</t>
        </r>
      </text>
    </comment>
  </commentList>
</comments>
</file>

<file path=xl/comments5.xml><?xml version="1.0" encoding="utf-8"?>
<comments xmlns="http://schemas.openxmlformats.org/spreadsheetml/2006/main">
  <authors>
    <author>MadeleineJ</author>
  </authors>
  <commentList>
    <comment ref="A9" authorId="0">
      <text>
        <r>
          <rPr>
            <b/>
            <sz val="8"/>
            <color indexed="81"/>
            <rFont val="Tahoma"/>
            <family val="2"/>
          </rPr>
          <t>changed project</t>
        </r>
        <r>
          <rPr>
            <sz val="8"/>
            <color indexed="81"/>
            <rFont val="Tahoma"/>
            <family val="2"/>
          </rPr>
          <t xml:space="preserve">
</t>
        </r>
      </text>
    </comment>
    <comment ref="T29" authorId="0">
      <text>
        <r>
          <rPr>
            <b/>
            <sz val="8"/>
            <color indexed="81"/>
            <rFont val="Tahoma"/>
            <family val="2"/>
          </rPr>
          <t>MadeleineJ:</t>
        </r>
        <r>
          <rPr>
            <sz val="8"/>
            <color indexed="81"/>
            <rFont val="Tahoma"/>
            <family val="2"/>
          </rPr>
          <t xml:space="preserve">
insert funding source</t>
        </r>
      </text>
    </comment>
  </commentList>
</comments>
</file>

<file path=xl/sharedStrings.xml><?xml version="1.0" encoding="utf-8"?>
<sst xmlns="http://schemas.openxmlformats.org/spreadsheetml/2006/main" count="14232" uniqueCount="3847">
  <si>
    <t>IDP NUMBER</t>
  </si>
  <si>
    <t xml:space="preserve">NATIONAL KEY PERFORMANCE AREA </t>
  </si>
  <si>
    <t>BASELINE / STATUS QUO</t>
  </si>
  <si>
    <t>MEASURABLE KEY PERFORMANCE INDICATOR</t>
  </si>
  <si>
    <t>QUARTERLY TARGETS</t>
  </si>
  <si>
    <t>TOTAL BUDGET FOR THE YEAR</t>
  </si>
  <si>
    <t>WARD</t>
  </si>
  <si>
    <t>QUARTER 1</t>
  </si>
  <si>
    <t>QUARTER 2</t>
  </si>
  <si>
    <t>QUARTER 3</t>
  </si>
  <si>
    <t>QUARTER 4</t>
  </si>
  <si>
    <t>JUL-SEP</t>
  </si>
  <si>
    <t>OCT-DEC</t>
  </si>
  <si>
    <t>JAN-MAR</t>
  </si>
  <si>
    <t>APR-JUN</t>
  </si>
  <si>
    <t>TARGET</t>
  </si>
  <si>
    <t>BUDGET</t>
  </si>
  <si>
    <t xml:space="preserve">CWP and EPWP1 projects completed </t>
  </si>
  <si>
    <t>Local economic development strategy</t>
  </si>
  <si>
    <t>Business plan currently being done</t>
  </si>
  <si>
    <t>Selected visitation programme with  Mayor and PCB</t>
  </si>
  <si>
    <t>SMME trade fair</t>
  </si>
  <si>
    <t>No market assistance for SMMEs</t>
  </si>
  <si>
    <t>Allocation of street trading sites</t>
  </si>
  <si>
    <t>Adhoc allocation and demarcation of sites</t>
  </si>
  <si>
    <t>Street trading furniture</t>
  </si>
  <si>
    <t>Insufficient street trading furniture</t>
  </si>
  <si>
    <t>Trading signage</t>
  </si>
  <si>
    <t>Poor signage</t>
  </si>
  <si>
    <t>IDP review</t>
  </si>
  <si>
    <t>Revised draft  IDP</t>
  </si>
  <si>
    <t>Input from stakeholders</t>
  </si>
  <si>
    <t>Publication and Printing</t>
  </si>
  <si>
    <t>Design  and Print IDP Document and Booklets</t>
  </si>
  <si>
    <t>Township Regeneration</t>
  </si>
  <si>
    <t>Strategy currenty being completed</t>
  </si>
  <si>
    <t>Freedom Square Tourism Hub</t>
  </si>
  <si>
    <t>Tender process underway</t>
  </si>
  <si>
    <t>Business incentives programme</t>
  </si>
  <si>
    <t>Policy currently being reviewed</t>
  </si>
  <si>
    <t>All wards</t>
  </si>
  <si>
    <t>19 &amp; 16</t>
  </si>
  <si>
    <t>Investigations</t>
  </si>
  <si>
    <t>Interpretation and Translation</t>
  </si>
  <si>
    <t>Providing secretariat support to IDP/ Budget Izimbizo/ public meetings / workshops</t>
  </si>
  <si>
    <t>Local Economic Development</t>
  </si>
  <si>
    <t>Corporate and legal services</t>
  </si>
  <si>
    <t>Poor and unacceptable service</t>
  </si>
  <si>
    <t>No Adverse reporting by business units of service</t>
  </si>
  <si>
    <t>By-law revision and updating</t>
  </si>
  <si>
    <t>Legislation and case law update</t>
  </si>
  <si>
    <t>Public relations</t>
  </si>
  <si>
    <t>Call centre</t>
  </si>
  <si>
    <t xml:space="preserve">Communication </t>
  </si>
  <si>
    <t>For the Budget Years ended 2011/2012.</t>
  </si>
  <si>
    <t>IDP OBJECTIVE</t>
  </si>
  <si>
    <t>Various</t>
  </si>
  <si>
    <t>CNL</t>
  </si>
  <si>
    <t>FUNDING SOURCE</t>
  </si>
  <si>
    <t>PROJECT NAME</t>
  </si>
  <si>
    <t>Nil</t>
  </si>
  <si>
    <t xml:space="preserve">1. Expanded Public Works Progame </t>
  </si>
  <si>
    <t>Inadequate strategy</t>
  </si>
  <si>
    <t>Completed, Approved &amp; Updated strategy</t>
  </si>
  <si>
    <t>Council approval of strategy</t>
  </si>
  <si>
    <t>Developed and approved implementation plan</t>
  </si>
  <si>
    <t>Sale of commercial land</t>
  </si>
  <si>
    <t>sale of 2 commercial properties</t>
  </si>
  <si>
    <t>Advert and proposal call for 1 site</t>
  </si>
  <si>
    <t>Appointment of developer</t>
  </si>
  <si>
    <t>R100 000</t>
  </si>
  <si>
    <t>Sale of industrial land for development</t>
  </si>
  <si>
    <t>1 sale in previous year, balance being circulated</t>
  </si>
  <si>
    <t>4 sales</t>
  </si>
  <si>
    <t>nil</t>
  </si>
  <si>
    <t>Development of a New industrial park in Shenstone Ambleton</t>
  </si>
  <si>
    <t>Identification of suitable site for the new industrial park</t>
  </si>
  <si>
    <t>Finalization of business plan</t>
  </si>
  <si>
    <t>Applications for grant funding</t>
  </si>
  <si>
    <t>Implementation - dependent on funding</t>
  </si>
  <si>
    <t xml:space="preserve">Upgrading and resuscitation of  Satellite markets </t>
  </si>
  <si>
    <t>Upgrading of 2 satellite markets  (Kwa-Shange &amp; Kwa Mncane)</t>
  </si>
  <si>
    <t>Completed business plan</t>
  </si>
  <si>
    <t>Business retention and expansion</t>
  </si>
  <si>
    <t>Focussed Visitation programme</t>
  </si>
  <si>
    <t>Report on evaluation of the BR&amp;E programme</t>
  </si>
  <si>
    <t>all wards</t>
  </si>
  <si>
    <t>1 advert</t>
  </si>
  <si>
    <t>Completion of marketing brochure</t>
  </si>
  <si>
    <t>R200 000</t>
  </si>
  <si>
    <t>Compilation of list of SMMEs and sectors</t>
  </si>
  <si>
    <t>Completed business plan and sourcing of funds</t>
  </si>
  <si>
    <t xml:space="preserve">Informal economy </t>
  </si>
  <si>
    <t>Non-existant policy and strategy for informal economy</t>
  </si>
  <si>
    <t>Review existing KZN policy and relevant legislation</t>
  </si>
  <si>
    <t>Development  of informal economy data base</t>
  </si>
  <si>
    <t xml:space="preserve">Identification and categorization of  traders in all informal business sectors </t>
  </si>
  <si>
    <t>Completed  database</t>
  </si>
  <si>
    <t>Updated database</t>
  </si>
  <si>
    <t>Training programmes for informal traders</t>
  </si>
  <si>
    <t>Programmes currently conducted on an adhoc basis</t>
  </si>
  <si>
    <t>8 Focussed training workshops (1). Health &amp; Safety, (2). Basic Business, (3). Basic Finance, (4). Marketing</t>
  </si>
  <si>
    <t>2 Training Workshops</t>
  </si>
  <si>
    <t>100 New sites to be allocated to traders</t>
  </si>
  <si>
    <t xml:space="preserve">100 new furnished stalls </t>
  </si>
  <si>
    <t>R500 000</t>
  </si>
  <si>
    <t xml:space="preserve">Erect 100  "no" trading signage </t>
  </si>
  <si>
    <t>R260 000</t>
  </si>
  <si>
    <t xml:space="preserve">Appointment of service provider, and completed designs </t>
  </si>
  <si>
    <t>R4 million</t>
  </si>
  <si>
    <t>R25,3 million</t>
  </si>
  <si>
    <t>Implementation of programme, and review</t>
  </si>
  <si>
    <t>To stimulate economic growth through: job creation, promotion of BBBEE, development of SMME’s, co-operatives and agricultural development.</t>
  </si>
  <si>
    <t>PROCESS UNIT &amp; RESPONSIBLE OFFICIAL</t>
  </si>
  <si>
    <t>1000 Jobs and income opportunities from special projects and other development projects</t>
  </si>
  <si>
    <t>250 Jobs and income opportunities</t>
  </si>
  <si>
    <t>500 Jobs and income opportunities</t>
  </si>
  <si>
    <t>750 Jobs and income opportunities</t>
  </si>
  <si>
    <t>Department of Cooperative Governance &amp; Traditional Affairs</t>
  </si>
  <si>
    <t xml:space="preserve">R3,5 m </t>
  </si>
  <si>
    <t>1. To stimulate economic growth through: job creation, promotion of BBBEE, development of SMME’s, co-operatives and agricultural development.                                           2. To promote and stimulate business investment, retention and expansion.                                                3. To advance and secure the reconstruction and development of the Greater Edendale Area as a gateway to and focus of the Msunduzi Municipality.</t>
  </si>
  <si>
    <t xml:space="preserve">Updated, reviewed draft strategy through consultations with  Stakeholder s&amp; internal business units submissions </t>
  </si>
  <si>
    <t xml:space="preserve">1. To manage the city finances efficiently through effective and realistic budgeting to ensure synergy between the capital and operating budget, and revenue enhancement.                                        2. To stimulate economic growth through: job creation, promotion of BBBEE, development of SMME’s, co-operatives and agricultural development.                                           3. To promote and stimulate business investment, retention and expansion.        </t>
  </si>
  <si>
    <t>16 sales per annum</t>
  </si>
  <si>
    <t xml:space="preserve">1. To stimulate economic growth through: job creation, promotion of BBBEE, development of SMME’s, co-operatives and agricultural development.                                           2. To promote and stimulate business investment, retention and expansion.        </t>
  </si>
  <si>
    <t>1. Completed Business plan for new industrial par;k 2. Application for grant funding.</t>
  </si>
  <si>
    <t xml:space="preserve">To stimulate economic growth through: job creation, promotion of BBBEE, development of SMME’s, co-operatives and agricultural development.         </t>
  </si>
  <si>
    <t xml:space="preserve">To promote and stimulate business investment, retention and expansion.        </t>
  </si>
  <si>
    <t>Implementation of Business Retention &amp; Expansion programme and analysis</t>
  </si>
  <si>
    <t xml:space="preserve">Complete and implement action plans.       </t>
  </si>
  <si>
    <t xml:space="preserve">4 adverts placed in 2010/ 2011 financial year, no marketing brochure </t>
  </si>
  <si>
    <t>1 Marketing brochure completed and 4 adverts</t>
  </si>
  <si>
    <t>1 x SMME trade fair</t>
  </si>
  <si>
    <t>1 x SMME Trade Fair</t>
  </si>
  <si>
    <t>1. To stimulate economic growth through: job creation, promotion of BBBEE, development of SMME’s, co-operatives and agricultural development.                                            2. To promote and stimulate business investment, retention and expansion.                                                     3. To ensure alignment between National, Provincial, Local Government and public entities.             4. To ensure compliance with relevant legislation and to promote high standards of professionalism , economic and efficient use of resources as well as accountability and transparency in delivering public service.</t>
  </si>
  <si>
    <t>Strategy and policy for informal economy developed and approved.</t>
  </si>
  <si>
    <t>Approved informal economy policy and strategy by Council.</t>
  </si>
  <si>
    <t>1.Implementation of programmes and projects.           2. Update SDBIP targets with milestones from approved strategy.</t>
  </si>
  <si>
    <t>1. To stimulate economic growth through: job creation, promotion of BBBEE, development of SMME’s, co-operatives and agricultural development.                                            2. To ensure compliance with relevant legislation and to promote high standards of professionalism , economic and efficient use of resources as well as accountability and transparency in delivering public service.</t>
  </si>
  <si>
    <t xml:space="preserve">1. To stimulate economic growth through: job creation, promotion of BBBEE, development of SMME’s, co-operatives and agricultural development.                                            2. To improve basic literacy of society with special focus on targeted groups including children, youth, women and people with disability.        </t>
  </si>
  <si>
    <t xml:space="preserve">1. To stimulate economic growth through: job creation, promotion of BBBEE, development of SMME’s, co-operatives and agricultural development.                                           2.  To promote and stimulate business investment, retention and expansion.                                             3. To ensure compliance with relevant legislation and to promote high standards of professionalism , economic and efficient use of resources as well as accountability and transparency in delivering public service.                </t>
  </si>
  <si>
    <t>25 signs</t>
  </si>
  <si>
    <t>Completed Construction of New tourism facility</t>
  </si>
  <si>
    <t>Approved, revised policy and dedicated programme to support business</t>
  </si>
  <si>
    <t>Approved Revised incentives policy</t>
  </si>
  <si>
    <t>1.Implementation of programme, and review;             2. Update SDBIP to include milestones from approved programme.</t>
  </si>
  <si>
    <t xml:space="preserve">1. To stimulate economic growth through: job creation, promotion of BBBEE, development of SMME’s, co-operatives and agricultural development.                                           2.  To promote and stimulate business investment, retention and expansion.                                             ivering public service.                </t>
  </si>
  <si>
    <t>To enhance sustainable tourism by promoting the heritage of the city, and surrounding areas.</t>
  </si>
  <si>
    <t>To promote and stimulate business investment, retention and expansion.</t>
  </si>
  <si>
    <t xml:space="preserve">1. To stimulate economic growth through: job creation, promotion of BBBEE, development of SMME’s, co-operatives and agricultural development.                                           2.  To promote and stimulate business investment, retention and expansion.                                               3. To ensure compliance with relevant legislation and to promote high standards of professionalism , economic and efficient use of resources as well as accountability and transparency in delivering public service.                </t>
  </si>
  <si>
    <t>To ensure compliance with relevant legislation and to promote high standards of professionalism, economic and efficient use of resources as well as accountability and transparency in public service delivery</t>
  </si>
  <si>
    <t>Audit Plan</t>
  </si>
  <si>
    <t xml:space="preserve">80% of  projects completed as per audit plan </t>
  </si>
  <si>
    <t>15% of projects completed</t>
  </si>
  <si>
    <t>40%  projects completed</t>
  </si>
  <si>
    <t>75% of projects completed</t>
  </si>
  <si>
    <t>100% of projects completed</t>
  </si>
  <si>
    <t>Audit Committee to accept any revisions to audit plan</t>
  </si>
  <si>
    <t>Quarter 2 Performance information audit completed February</t>
  </si>
  <si>
    <t xml:space="preserve">Quarter 3 Performance information audit completed April Quarter 4 completed in June </t>
  </si>
  <si>
    <t>10% of audit reports received with management comments</t>
  </si>
  <si>
    <t>30% of audit reports received with management comments</t>
  </si>
  <si>
    <t>50% of audit reports received with management comments</t>
  </si>
  <si>
    <t xml:space="preserve">Budgeted hours for audit compared to actual hours (variance) </t>
  </si>
  <si>
    <t>100% of budgeted hours relative to actual hours</t>
  </si>
  <si>
    <t>Enterprise Wide Risk Management &amp; Compliance</t>
  </si>
  <si>
    <t>Review of risk management policy by audit committee</t>
  </si>
  <si>
    <t xml:space="preserve">A comprehensive risk register for all sections (Annually) </t>
  </si>
  <si>
    <t>To be completed by end of July 2011</t>
  </si>
  <si>
    <t>All risks identified to be assigned to a section, a process and/or individual</t>
  </si>
  <si>
    <t>Risk register to be updated</t>
  </si>
  <si>
    <t>Risk register to be updated and risk assessment for new year to be finalised</t>
  </si>
  <si>
    <t>Establish a whistle-blowing Hotline.</t>
  </si>
  <si>
    <t xml:space="preserve"> 20% investigations arising from valid/ reliable allegations from hotline.</t>
  </si>
  <si>
    <t>60 % of  investigations completed in terms of agreed plan</t>
  </si>
  <si>
    <t>Client Satisfaction</t>
  </si>
  <si>
    <t>80 % Auditee satisfaction with Audit Service</t>
  </si>
  <si>
    <t>Training and Development</t>
  </si>
  <si>
    <t>20% auditors trained</t>
  </si>
  <si>
    <t>Team meetings on a monthly basis. Minutes available for inspection</t>
  </si>
  <si>
    <t>3 Team meetings</t>
  </si>
  <si>
    <t>6 Team meetings</t>
  </si>
  <si>
    <t>9 Team meetings</t>
  </si>
  <si>
    <t>12 Team meetings</t>
  </si>
  <si>
    <t>Institutional Development and Transformation</t>
  </si>
  <si>
    <t>Annual plan to be approved by Audit Committee by July 2011</t>
  </si>
  <si>
    <t xml:space="preserve">Quarter 1  Performance information audit completed </t>
  </si>
  <si>
    <t>1. Review of Risk Management Policy completed by end of August 2011;                 2. Reviewed by  Audit Committee by end of September 2011</t>
  </si>
  <si>
    <t>Revised Risk Management Policy approved by Council by the end of October 2011</t>
  </si>
  <si>
    <t>1. Readvertise the appointment of service provider; 2.appointment of service provider.</t>
  </si>
  <si>
    <t>1 Management meeting per month</t>
  </si>
  <si>
    <t>3 Management meetings</t>
  </si>
  <si>
    <t>6 Management meetings</t>
  </si>
  <si>
    <t>9 Management meetings</t>
  </si>
  <si>
    <t>12 Management meetings</t>
  </si>
  <si>
    <t>80% satisfaction from business units</t>
  </si>
  <si>
    <t>Good Governance &amp; Public Participation</t>
  </si>
  <si>
    <t>Decision Tracking System</t>
  </si>
  <si>
    <t xml:space="preserve">Turn-Around Time for Compilation of Minutes </t>
  </si>
  <si>
    <t>Calendar of Meetings</t>
  </si>
  <si>
    <t>Electronic capturing of minutes</t>
  </si>
  <si>
    <t>Compilation of Agendas</t>
  </si>
  <si>
    <t>Availability of minutes on intranet</t>
  </si>
  <si>
    <t>Document Management System</t>
  </si>
  <si>
    <t>partially complete</t>
  </si>
  <si>
    <t>R30 000</t>
  </si>
  <si>
    <t>FUNDING SOURE</t>
  </si>
  <si>
    <t>Institutional Development &amp; Transformation</t>
  </si>
  <si>
    <t>To ensure compliance with relevant legislation and to promote high standards of professionalism , economic and efficient use of resources as well as accountability and transparency in delivering public service.</t>
  </si>
  <si>
    <t>100 000</t>
  </si>
  <si>
    <t>Improve working conditions, safety and capacity of our workforce .</t>
  </si>
  <si>
    <t>Local Economy Development; Social &amp; Community Services.</t>
  </si>
  <si>
    <t xml:space="preserve">Merger of two Tourism Associations. </t>
  </si>
  <si>
    <t xml:space="preserve">Unintegrated approach to Tourism </t>
  </si>
  <si>
    <t>Complete merger of the 2 Tourism Associations (PMB Tourism &amp; Msunduzi Tourism Association).</t>
  </si>
  <si>
    <t>1,500 000</t>
  </si>
  <si>
    <t>Events management policy.</t>
  </si>
  <si>
    <t>no existing policy</t>
  </si>
  <si>
    <t>Developed and approved Events Mangement Policy.</t>
  </si>
  <si>
    <t>Events Mangement Policy Developed and approved by Council.</t>
  </si>
  <si>
    <t>Marketing Strategy</t>
  </si>
  <si>
    <t>no existing strategy</t>
  </si>
  <si>
    <t>Developed and approved marketing strategy</t>
  </si>
  <si>
    <t>Draft marketing strategy available for consultation with internal business units, external stakeholders (PCB &amp; general public).</t>
  </si>
  <si>
    <t>marketing strategy Developed and approved by Council.</t>
  </si>
  <si>
    <t>gap</t>
  </si>
  <si>
    <t>Daily press cuttings ongoing</t>
  </si>
  <si>
    <t xml:space="preserve"> Daily press cuttings of stories relating to the Municipality</t>
  </si>
  <si>
    <t>July-September press cuttings</t>
  </si>
  <si>
    <t>October-December press cuttings</t>
  </si>
  <si>
    <t>January-March press cuttings</t>
  </si>
  <si>
    <t>April-June press cuttings</t>
  </si>
  <si>
    <t>Good Governance &amp; Public Participation.</t>
  </si>
  <si>
    <t>12 talk show radio slots on Umgungundlovu Radio.</t>
  </si>
  <si>
    <t>3 radio slots</t>
  </si>
  <si>
    <t>no record of press conferences.</t>
  </si>
  <si>
    <t>Maintain quarterly updated record of press conferences indicating date, time and purpose as well as copies of issued press statement.</t>
  </si>
  <si>
    <t>no record of press releases.</t>
  </si>
  <si>
    <t>Maintain quarterlyupdated record of press releases indicating date, time and purpose as well as copies of issued press release.</t>
  </si>
  <si>
    <t>Maintain quarterly updated record of press releases indicating date, time and purpose as well as copies of issued press release.</t>
  </si>
  <si>
    <t>no record of media queries.</t>
  </si>
  <si>
    <t>Develop and maintain a daily record of media queries received including date, time, received from, respose date &amp; time.</t>
  </si>
  <si>
    <t>Good Governance &amp; Public Participation; Instititional Development &amp; Transformation; Community &amp; Social Services.</t>
  </si>
  <si>
    <t>Limited customer relationship management system.</t>
  </si>
  <si>
    <t>Daily, updated record of customer complaints including date, time, nature of complaint and reference number.</t>
  </si>
  <si>
    <t>Develop, in consultation with business units, standards manual for turn-around times according to each service delivery category.</t>
  </si>
  <si>
    <t>Consultations with Business Units.</t>
  </si>
  <si>
    <t>Completed manual of standards for turn-around times according to each service delivery category.</t>
  </si>
  <si>
    <t>Good Governance &amp; Public Participation; Instititional Development &amp; Transformation.</t>
  </si>
  <si>
    <t>Draft communication strategy</t>
  </si>
  <si>
    <t xml:space="preserve">Approved Communication Strategy. </t>
  </si>
  <si>
    <t>Communication strategy approved by Council.</t>
  </si>
  <si>
    <t>12 Internal Newsletters posted on the municipal intranet.</t>
  </si>
  <si>
    <t>3 Internal Newsletters posted on the municipal intranet.</t>
  </si>
  <si>
    <t>1 talk show per week, started in February 2011.</t>
  </si>
  <si>
    <t>6 radio slots</t>
  </si>
  <si>
    <t>9 radio slots</t>
  </si>
  <si>
    <t>12 radio slots</t>
  </si>
  <si>
    <t>Maintain annually updated record of press conferences indicating date, time and purpose as well as copies of issued press statement.</t>
  </si>
  <si>
    <t>Customer Services- Standards Manual</t>
  </si>
  <si>
    <t>6 Internal Newsletters posted on the municipal intranet.</t>
  </si>
  <si>
    <t>9 Internal Newsletters posted on the municipal intranet.</t>
  </si>
  <si>
    <t>Audit Finding</t>
  </si>
  <si>
    <t>Favourable AGs Report for 2012/2013</t>
  </si>
  <si>
    <t>1.02m</t>
  </si>
  <si>
    <t>Blade Server Upgrade</t>
  </si>
  <si>
    <t>No maintenance - obsolete equipment</t>
  </si>
  <si>
    <t>Acquisition of Server</t>
  </si>
  <si>
    <t xml:space="preserve">Develop &amp; finalise specifications </t>
  </si>
  <si>
    <t>Advertise tender &amp; appoint service provider</t>
  </si>
  <si>
    <t>a). Acquire server,  b). Implement (transfer of old data onto new server)</t>
  </si>
  <si>
    <t>Un-interupted Power Supply (UPS) Replacement</t>
  </si>
  <si>
    <t>No maintenance - obsolete equipment. Spares unavailable</t>
  </si>
  <si>
    <t>Acquisition of UPS</t>
  </si>
  <si>
    <t>a). Acquire UPS,  b). Install UPS</t>
  </si>
  <si>
    <t>250, 000</t>
  </si>
  <si>
    <t>Replacement of Core Switching Equipment</t>
  </si>
  <si>
    <t>Low Capacity equipment - obsolete</t>
  </si>
  <si>
    <t xml:space="preserve">2 Core CISCO switches to be replaced in Data Centre </t>
  </si>
  <si>
    <t xml:space="preserve">a). Acquire 2 Core Cisco switches,  b). Install 2 Switches, c). Configure Switches </t>
  </si>
  <si>
    <t>Replacement of personal computers</t>
  </si>
  <si>
    <t>Outdated PCs that are no longer fit for commercial use</t>
  </si>
  <si>
    <t xml:space="preserve">Purchase of personal computers (pc's) </t>
  </si>
  <si>
    <t>Prepare specifications for PC's</t>
  </si>
  <si>
    <t>Purchase, acquire &amp; setup pc's for identified users</t>
  </si>
  <si>
    <t>To build &amp; sustain a secure, integrated ICT Infrastructure to begin working towards city wide connectivity.</t>
  </si>
  <si>
    <t>Prepare Service Level Agreements for all Business Units</t>
  </si>
  <si>
    <t>50% of SLA's completed.</t>
  </si>
  <si>
    <t>100% of SLA's completed.</t>
  </si>
  <si>
    <t>1. Developed Service Charter and Approved by Strategic Management Committee (SMT); 2. Update SDBIP with service standards contained in the Service Charter.</t>
  </si>
  <si>
    <t>Have commenced revision on 9 bylaws</t>
  </si>
  <si>
    <t>9 bylaws reviewed by the end of June 2012.</t>
  </si>
  <si>
    <t>(a) 1 x complete set of South African Law reports; (b) 1 x complete set of Butterworth Legislation</t>
  </si>
  <si>
    <t>Nil- awaiting translation from Department of Arts &amp; Culture</t>
  </si>
  <si>
    <t xml:space="preserve">5 x bylaws finalized and published:            (1) Fire Prevention;          (2) Road Closure;               (3) Special Rating Areas;      (4) Dogs &amp; Cats. (5) Fireworks   </t>
  </si>
  <si>
    <t>Newsletter published Monthly.</t>
  </si>
  <si>
    <t>Current plan approved 2009-11</t>
  </si>
  <si>
    <t xml:space="preserve">4 audit reports at field stage i.e. work in progress (Quarterly) </t>
  </si>
  <si>
    <t>30% completed</t>
  </si>
  <si>
    <t>60% completed</t>
  </si>
  <si>
    <t>100% completed</t>
  </si>
  <si>
    <t>60% -Control self assessment questionaires issued in Feb with responses completed by March</t>
  </si>
  <si>
    <t xml:space="preserve">100% -Control self assessment questionaires issued in May with responses completed by June </t>
  </si>
  <si>
    <t>60 % reduction of non-recurring management report findings from the Auditor General of the prior year</t>
  </si>
  <si>
    <t>60% auditors trained</t>
  </si>
  <si>
    <t>100% auditors trained</t>
  </si>
  <si>
    <t>Good Governance and Public Participation</t>
  </si>
  <si>
    <t>To ensure compliance with relevant legislation and to promote high standards of professionalism , economic and effi cient use of resources as well as accountability and transparency in delivery of public service</t>
  </si>
  <si>
    <t>Development and approval of IDP Process Plan</t>
  </si>
  <si>
    <t>To ensure the participation of all stakeholders in the decision making of the municipality and efficient functioning of ward committees, complying at all times with the provisions of the system act</t>
  </si>
  <si>
    <t>Stakeholders Consultation</t>
  </si>
  <si>
    <t>Stakeholdrs Forum and izimbizo</t>
  </si>
  <si>
    <t xml:space="preserve">Consultation with stakeholders </t>
  </si>
  <si>
    <t>Report on Socio-Economic Survey</t>
  </si>
  <si>
    <t>Prioritization of projects</t>
  </si>
  <si>
    <t>To ensure compliance with relevant legislation and to promote high standards of professionalism , economic and efficient use of resources as well as accountability and transparency in delivery of public service</t>
  </si>
  <si>
    <t>Public Notices and adverts published</t>
  </si>
  <si>
    <t>IDP Document printed  and approved in April 2011</t>
  </si>
  <si>
    <t>Printing of 2012 - 2017 IDP</t>
  </si>
  <si>
    <t>Approved IDP 2011/ 2012</t>
  </si>
  <si>
    <t>(1) Stakeholders workshops and consultations;        (2) Socio-Economic Survey</t>
  </si>
  <si>
    <t>Service Delivery &amp; Budget Implementation Plan (SDBIP)</t>
  </si>
  <si>
    <t xml:space="preserve">Approved SDBIP, 2010/ 2011                  </t>
  </si>
  <si>
    <t>Quarter 1-3 reports on the SDBIP 2010/ 2011</t>
  </si>
  <si>
    <t xml:space="preserve">Annual Performance Report </t>
  </si>
  <si>
    <t>Annual Performance Report 2009/ 2010</t>
  </si>
  <si>
    <t>Completed Annual Performance Report submiited to the Auditor General by 31st August 2011</t>
  </si>
  <si>
    <t>Annual Performance Plans- Managers appointed in terms of Section 57 of the Municipal Systems Act</t>
  </si>
  <si>
    <t>Performance agreements last developed in 2008/ 2009</t>
  </si>
  <si>
    <t>Quarterly Assessments of all Managers appointed in terms of Section 57 of the Municipal Systems Act</t>
  </si>
  <si>
    <t>no quarterly assessments conducted in 2010/ 2011 financial year</t>
  </si>
  <si>
    <t>Review Organizational Performance Management System (OPMS) Policy</t>
  </si>
  <si>
    <t>Approved policy in 2008 never reviewed</t>
  </si>
  <si>
    <t>Policy reviewed and approved by Council</t>
  </si>
  <si>
    <t>Annual Performance Management System/ Framework</t>
  </si>
  <si>
    <t>SDBIP 2010/ 2011 approved as the PMS Framework for the current financial year</t>
  </si>
  <si>
    <t>PMS Framework adopted by Council</t>
  </si>
  <si>
    <t>Annual Report</t>
  </si>
  <si>
    <t>Adopted Annual Report 2009/ 2010</t>
  </si>
  <si>
    <t xml:space="preserve">Oversight Report </t>
  </si>
  <si>
    <t>Adopted Oversight Report 2009/ 2010</t>
  </si>
  <si>
    <t>Oversight Report tabled and adopted by Council by the 31st March 2012</t>
  </si>
  <si>
    <t>Publish Annual Performance Plans</t>
  </si>
  <si>
    <t>Annual Performance Plans Have never been made public</t>
  </si>
  <si>
    <t>1. Institutional Development &amp; Transformation;    2. Good Governance &amp; Public Participation</t>
  </si>
  <si>
    <t>Approved SDBIP 2012/ 2013 - 28 days after the approval of the budget</t>
  </si>
  <si>
    <t xml:space="preserve">quarter 4 report on the SDBIP 2010/ 2011 submitted to EXCO by the end of July 2011 </t>
  </si>
  <si>
    <t>Mid-Year Performance Review</t>
  </si>
  <si>
    <t>Mid-Year Performance Review 2010/ 2011</t>
  </si>
  <si>
    <t>Mid-Year Performance Review submitted and approved by Council by the end of January 2012</t>
  </si>
  <si>
    <t xml:space="preserve">Operational Plan for completion of Annual Report submitted to the Strategic Management Team by the 01st July 2011 </t>
  </si>
  <si>
    <t>OPEX/ CAPEX</t>
  </si>
  <si>
    <t xml:space="preserve">OPEX </t>
  </si>
  <si>
    <t>CAPEX</t>
  </si>
  <si>
    <t>Financial Viability &amp; Management</t>
  </si>
  <si>
    <t>To manage the city finances efficiently through effective and realistic budgeting to ensure synergy between the capital and operating budget, and revenue enhancement.</t>
  </si>
  <si>
    <t>Budget Planning in terms of the Municipal Finance Management Act no. 56 of 2003</t>
  </si>
  <si>
    <r>
      <t xml:space="preserve">Ensure complaince with all requirements with respect to internal, external audit and accounting bodies:  </t>
    </r>
    <r>
      <rPr>
        <b/>
        <i/>
        <sz val="9"/>
        <color indexed="8"/>
        <rFont val="Arial"/>
        <family val="2"/>
      </rPr>
      <t>0% qualification             0% adverse report</t>
    </r>
  </si>
  <si>
    <r>
      <t xml:space="preserve">2012/ 2013 budget discussed, determined and submitted in compliance with the budget manager's process plan:                  </t>
    </r>
    <r>
      <rPr>
        <b/>
        <i/>
        <sz val="9"/>
        <color indexed="8"/>
        <rFont val="Arial"/>
        <family val="2"/>
      </rPr>
      <t>November annually</t>
    </r>
  </si>
  <si>
    <r>
      <t xml:space="preserve">Analysis of budget spend quarterly for containment of all cost within budget, grants, income etc. as may be applicable:                       </t>
    </r>
    <r>
      <rPr>
        <b/>
        <i/>
        <sz val="9"/>
        <color indexed="8"/>
        <rFont val="Arial"/>
        <family val="2"/>
      </rPr>
      <t>% overspend in rands</t>
    </r>
  </si>
  <si>
    <t>Asset control in terms of the financial control template as specified in the Municipal Finance Management Act no. 56 of 2003</t>
  </si>
  <si>
    <t xml:space="preserve">Containment of costs in order to reduce spending and/ or increase in revenue in terms of the Municipal Finance Management Act no. 56 of 2003 </t>
  </si>
  <si>
    <t xml:space="preserve">Audit Compliance in terms of the Municipal Finance Management Act no. 56 of 2003, National Treasury Regulations 3.2.1 and the Municipal Systems Act no. 32 of 2000                   </t>
  </si>
  <si>
    <r>
      <t xml:space="preserve">Create the Business Unit's movable and non-maovable asset register used in a proactive manner to monitor, assess and reort on assest, condition, location and value:                                </t>
    </r>
    <r>
      <rPr>
        <b/>
        <i/>
        <sz val="9"/>
        <color indexed="8"/>
        <rFont val="Arial"/>
        <family val="2"/>
      </rPr>
      <t>(1) Active register;          (2) Numerical counts;   (3) Quarterly certification of assets.</t>
    </r>
  </si>
  <si>
    <t>Overtime</t>
  </si>
  <si>
    <t>1. To manage the city finances efficiently through effective and realistic budgeting to ensure synergy between the capital and operating budget, and revenue enhancement.  2. To ensure compliance with relevant legislation and to promote high standards of professionalism , economic and efficient use of resources as well as accountability and transparency in delivering public service.</t>
  </si>
  <si>
    <t xml:space="preserve">1. Financial Viability &amp; Management;    2. Institutional Development &amp; Transformation          </t>
  </si>
  <si>
    <r>
      <t xml:space="preserve">Overtime not to exceed: </t>
    </r>
    <r>
      <rPr>
        <b/>
        <i/>
        <sz val="9"/>
        <color indexed="8"/>
        <rFont val="Arial"/>
        <family val="2"/>
      </rPr>
      <t>(1) available budget for overtime;                     (2) policy &amp; legislative provision of 40 hours per month(unless an exemption has been obtained, in which case supporting documentation must be produced)</t>
    </r>
  </si>
  <si>
    <r>
      <t xml:space="preserve">Ensure complaince with all requirements with respect to internal, external audit and accounting bodies:           </t>
    </r>
    <r>
      <rPr>
        <b/>
        <i/>
        <sz val="9"/>
        <color indexed="8"/>
        <rFont val="Arial"/>
        <family val="2"/>
      </rPr>
      <t>0% qualification             0% adverse report</t>
    </r>
  </si>
  <si>
    <t>1. ECONOMIC DEVELOPMENT &amp; PLANNING</t>
  </si>
  <si>
    <r>
      <t xml:space="preserve">Ensure compliance with all requirements with respect to internal, external audit and accounting bodies:           </t>
    </r>
    <r>
      <rPr>
        <b/>
        <i/>
        <sz val="9"/>
        <color indexed="8"/>
        <rFont val="Arial"/>
        <family val="2"/>
      </rPr>
      <t>0% qualification             0% adverse report</t>
    </r>
  </si>
  <si>
    <t>1. BUDGET AND TREASURY</t>
  </si>
  <si>
    <t>BT01</t>
  </si>
  <si>
    <t>Budget Policy / Guidelines</t>
  </si>
  <si>
    <t>approved policy in place but requires revision</t>
  </si>
  <si>
    <t xml:space="preserve">Revision of Council approved budget policy </t>
  </si>
  <si>
    <t>Approved reviewed budget policy.</t>
  </si>
  <si>
    <t>Virement Policy</t>
  </si>
  <si>
    <t>No virement policy</t>
  </si>
  <si>
    <t>Developed and approved virement policy</t>
  </si>
  <si>
    <t>Approved virement policy.</t>
  </si>
  <si>
    <t>BT02</t>
  </si>
  <si>
    <t>Operational  deficit</t>
  </si>
  <si>
    <t>No Deficit</t>
  </si>
  <si>
    <t>BT03</t>
  </si>
  <si>
    <t>Capital  funding deficit</t>
  </si>
  <si>
    <t>BT05</t>
  </si>
  <si>
    <t>Operational budget 2012/13 and beyond</t>
  </si>
  <si>
    <t>approved 2011/ 2012 budget</t>
  </si>
  <si>
    <t xml:space="preserve">Preparation of budget within required MFMA timframe- approval of draft at least 90 days prior to financial year, final approval 30days prior financial year. </t>
  </si>
  <si>
    <t xml:space="preserve">Draft budget approved by Council  </t>
  </si>
  <si>
    <t>Final budget approved by 30th May 2012</t>
  </si>
  <si>
    <t>BT07</t>
  </si>
  <si>
    <t>Reporting &amp; Grants</t>
  </si>
  <si>
    <t>Currently no mechanisms in place to measure.</t>
  </si>
  <si>
    <t>Regular (monthly, quarterly and annually) reporting on deadlines in terms of section 71 of the MFMA.</t>
  </si>
  <si>
    <t>3 monthly reports and 1 quarterly report per grant. Annual report per grant.</t>
  </si>
  <si>
    <t>BT10</t>
  </si>
  <si>
    <t>Maintain salary and wage curve</t>
  </si>
  <si>
    <t>Unknown</t>
  </si>
  <si>
    <t>BT11</t>
  </si>
  <si>
    <t>Maintainance and repairs at 5%</t>
  </si>
  <si>
    <r>
      <t xml:space="preserve">Ensure complaince with all requirements with respect to internal, external audit and accounting bodies:               </t>
    </r>
    <r>
      <rPr>
        <b/>
        <i/>
        <sz val="9"/>
        <color indexed="8"/>
        <rFont val="Arial"/>
        <family val="2"/>
      </rPr>
      <t>0% qualification             0% adverse report</t>
    </r>
  </si>
  <si>
    <t>2. SUPPLY CHAIN MANAGEMENT</t>
  </si>
  <si>
    <t xml:space="preserve">Institutional Developemnt and Transformation </t>
  </si>
  <si>
    <t>1. To manage the city finances efficiently through effective and realistic budgeting to ensure synergy between the capital and operating budget, and revenue enhancement;     2. To ensure compliance with relevant legislation and to promote high standards of professionalism , economic and efficient use of resources as well as accountability and transparency in delivering public service.</t>
  </si>
  <si>
    <t>Revised SCM policy</t>
  </si>
  <si>
    <t>Approved policy that requires annual revision.</t>
  </si>
  <si>
    <t xml:space="preserve">Revised and approved Supply Chain Management Policy. </t>
  </si>
  <si>
    <t>Supply Chain Management Policy revised and approved by Council.</t>
  </si>
  <si>
    <t>Update Supply Chain Management procedure Manual</t>
  </si>
  <si>
    <t>Outdated  Procedure Manual last updated in 2005</t>
  </si>
  <si>
    <t xml:space="preserve">Update Supply Chain Management Procedure Manual. </t>
  </si>
  <si>
    <t>Draft Supply Chain Management Procedure Manual completed and be made available for consultation with Business Units.</t>
  </si>
  <si>
    <t>Supply Chain Management Procudure Manual completed and approved by Council.</t>
  </si>
  <si>
    <t xml:space="preserve">1. To manage the city finances efficiently through effective and realistic budgeting to ensure synergy between the capital and operating budget, and revenue enhancement;     2. To ensure effective management of land uses within the Msunduzi Municipality through the annual review of the SDF, development of land use management systems, extension of the town planning scheme and town planning controls and implementation of the environmental management plan, including employing alternative burial practices. </t>
  </si>
  <si>
    <t>Automated Contract Payment Register</t>
  </si>
  <si>
    <t>No Contract Payment Register in Place</t>
  </si>
  <si>
    <t>Develop an automated Contract Payment Register</t>
  </si>
  <si>
    <t>Identify existing contracts and log onto the system.</t>
  </si>
  <si>
    <t>Live automated contract payment register ready for testing of implementation.</t>
  </si>
  <si>
    <t>Completed Development of live automated Contract Payment Register.</t>
  </si>
  <si>
    <t>1. To manage the city finances efficiently through effective and realistic budgeting to ensure synergy between the capital and operating budget, and revenue enhancement.      2. To build &amp; sustain a secure, integrated ICT Infrastructure to begin working towards city wide connectivity.</t>
  </si>
  <si>
    <t>Upgrade of Supplier Data Base and System</t>
  </si>
  <si>
    <t>Outdated Supplier Data Base and system.</t>
  </si>
  <si>
    <t xml:space="preserve">Upgrade of Intenda Supplier Data Base and System that is fully operational. </t>
  </si>
  <si>
    <t xml:space="preserve">Completed upgrade of Intenda Supplier Data Base and System that is fully operational. </t>
  </si>
  <si>
    <t>Bid processing</t>
  </si>
  <si>
    <t>Unacceptable Delays</t>
  </si>
  <si>
    <t xml:space="preserve">1. To manage the city finances efficiently through effective and realistic budgeting to ensure synergy between the capital and operating budget, and revenue enhancement;     2. To build &amp; sustain a secure, integrated ICT Infrastructure to begin working towards city wide connectivity.   </t>
  </si>
  <si>
    <t>Supplier Data Base  &amp; SCM System Integration with Financial System.</t>
  </si>
  <si>
    <t>2 separate data bases (SCM&amp;Finance) in place which are not integrated.</t>
  </si>
  <si>
    <t>To fully integrate Intenda Supply Chain Management System with the   Financial System.</t>
  </si>
  <si>
    <t>Completed full integration of Intenda Supply Chain Management System with the   Financial System.</t>
  </si>
  <si>
    <t>1. To stimulate economic growth through: job creation, promotion of BBBEE, development of SMME’s, co-operatives and agricultural development.                                             2. To ensure compliance with relevant legislation and to promote high standards of professionalism , economic and efficient use of resources as well as accountability and transparency in delivering public service.</t>
  </si>
  <si>
    <t>Monthly reporting on preferential businesses</t>
  </si>
  <si>
    <t xml:space="preserve">Quaterly report submitted to EXCO indicating the number of awards made to preferential suppliers (women, BEE's, youth, disabled, HDI's) </t>
  </si>
  <si>
    <t>Controlled stock and inventory holdings</t>
  </si>
  <si>
    <t xml:space="preserve">Recently (end of Mach 2011) assumed quarterly stock-taking; previously only conducted annually. </t>
  </si>
  <si>
    <t>Quarterly stock take and report submitted to the Chief Financial Officer.</t>
  </si>
  <si>
    <t>1 x Quarterly stock take and report submitted to the Chief Financial Officer.</t>
  </si>
  <si>
    <t>1. To manage the city finances efficiently through effective and realistic budgeting to ensure synergy between the capital and operating budget, and revenue enhancement;      2.  To build &amp; sustain a secure, integrated ICT Infrastructure to begin working towards city wide connectivity.</t>
  </si>
  <si>
    <t>Receiving &amp; Despatch of Stock</t>
  </si>
  <si>
    <t>Standardized processs for receiving and despatch not in place.</t>
  </si>
  <si>
    <t>Develop standardized process for receiving and despatch of stock.</t>
  </si>
  <si>
    <t>Report of status quo assessment on current process and required interventions.</t>
  </si>
  <si>
    <t>Standardized process for receiving and despatch of stock developed and implemented.</t>
  </si>
  <si>
    <t>Fuel theft</t>
  </si>
  <si>
    <t>standadized the Fuel Control management system</t>
  </si>
  <si>
    <t>3 X Monthly analysis reconcilliation report on fuel consumption that will indicate and address any of the losses and theft</t>
  </si>
  <si>
    <t>3. REVENUE MANAGEMENT</t>
  </si>
  <si>
    <t>Revised Tariff Policy</t>
  </si>
  <si>
    <t>Inadequate Tariff Policy</t>
  </si>
  <si>
    <t>Council approved tariff policy</t>
  </si>
  <si>
    <t>Reviewed Credit Control Policy</t>
  </si>
  <si>
    <t>Credit Control Policy to be reviewed annually</t>
  </si>
  <si>
    <t>Council approved credit control policy</t>
  </si>
  <si>
    <t>Reviwed (indigent) lifeline policy</t>
  </si>
  <si>
    <t>(indigent) lifeline Policy to be reviewed annually</t>
  </si>
  <si>
    <t>Council  approved (indigent) lifeline policy</t>
  </si>
  <si>
    <t>Rates policy</t>
  </si>
  <si>
    <t>Rates Policy in need of review</t>
  </si>
  <si>
    <t>Council approved rates policy in line with municipal property rates act</t>
  </si>
  <si>
    <t>Decrease outstanding debt</t>
  </si>
  <si>
    <t>High level of debtors</t>
  </si>
  <si>
    <t>Reduction in debtors days from 60 To 30 days.</t>
  </si>
  <si>
    <t>Recovered rental on properties</t>
  </si>
  <si>
    <t>Poor recovery mechanisms</t>
  </si>
  <si>
    <t>Reduction in debtors by 15%</t>
  </si>
  <si>
    <t>Reduction in debtors by 25%</t>
  </si>
  <si>
    <t>Reduction in debtors by 30%</t>
  </si>
  <si>
    <t>Reduction in debtors by 35%</t>
  </si>
  <si>
    <t>Data Cleansing</t>
  </si>
  <si>
    <t>Data is corrupted</t>
  </si>
  <si>
    <t>Basic data cleansing completed.</t>
  </si>
  <si>
    <t>300 000</t>
  </si>
  <si>
    <t>Revenue Enhancement</t>
  </si>
  <si>
    <t>ad-hoc revenue enhancement initiatives currently implemented</t>
  </si>
  <si>
    <t>Develop and approved comprehensive revenue enhancement strategy</t>
  </si>
  <si>
    <t>Approved revenue enhancement strategy.</t>
  </si>
  <si>
    <t>Meter reading</t>
  </si>
  <si>
    <t>Meters not read consistently</t>
  </si>
  <si>
    <t>Revenue Collection</t>
  </si>
  <si>
    <t>Revenue Collection levels unacceptable</t>
  </si>
  <si>
    <t>Mainatain collection levels to 75% per month</t>
  </si>
  <si>
    <t>4. EXPENDITURE MANAGEMENT</t>
  </si>
  <si>
    <t>cost containment strategy</t>
  </si>
  <si>
    <t>No cost containment strategy in place</t>
  </si>
  <si>
    <t>1. Developed and Approved cost containment strategy;                2.  implementation of cost containment strategy.</t>
  </si>
  <si>
    <t>1. Completed and approved strategy;                2. Update SDBIP with quarterly targets from activities contained in aproved strategy.</t>
  </si>
  <si>
    <t>Management of expenditure</t>
  </si>
  <si>
    <t>Some expenditure are illegal</t>
  </si>
  <si>
    <t>All payments (100%) must have expenditure committee approval.</t>
  </si>
  <si>
    <t>Management  and Payment of contracts</t>
  </si>
  <si>
    <t>Uncontrolled management and payment of   contracts</t>
  </si>
  <si>
    <t>Management of general insurance fund</t>
  </si>
  <si>
    <t>No real General Insurance Fund</t>
  </si>
  <si>
    <t xml:space="preserve">Open Separate bank account for insurance claims and payments.   </t>
  </si>
  <si>
    <t>Bank account opened.</t>
  </si>
  <si>
    <t>Currently no reports produced and submitted to Council</t>
  </si>
  <si>
    <t xml:space="preserve">3 x Monthly reports to Council on insurance claims processed. </t>
  </si>
  <si>
    <t>Remuneration Management</t>
  </si>
  <si>
    <t>No Effective Control</t>
  </si>
  <si>
    <t>100% reconciliation of IRP5 certificates and submission of certificates to SARS.</t>
  </si>
  <si>
    <t>100% reconciliation of IRP5 certificates</t>
  </si>
  <si>
    <t xml:space="preserve">1. 100% reconciliation of IRP5 certificates; 2. submit certificates to SARS. </t>
  </si>
  <si>
    <t>Staff auditing</t>
  </si>
  <si>
    <t>nil Ghost and illegal payments of staff</t>
  </si>
  <si>
    <t>Conduct staff audit to prevent ghost and illegal payments</t>
  </si>
  <si>
    <t>Audit completed and report submitted to Council.</t>
  </si>
  <si>
    <t>5. FINANCIAL CONTROL &amp; CASH MANAGEMENT</t>
  </si>
  <si>
    <t>Automated Cash Flow reporting</t>
  </si>
  <si>
    <t>Cash Flow Reporting</t>
  </si>
  <si>
    <t>Provide regular cash flow reports: daily; weekly; monthly; annually</t>
  </si>
  <si>
    <t>60 daily reports; 12 weekly reports; 3 monthly reports;</t>
  </si>
  <si>
    <t>Reconciliations</t>
  </si>
  <si>
    <t>Monthly bank reconciliations</t>
  </si>
  <si>
    <t>Financial Control</t>
  </si>
  <si>
    <t>No comprehensive financial controls in place</t>
  </si>
  <si>
    <t>1. Development and approval of internal  control and financial  procedure manual.;     2.  implement aspects relating to financial control and cash management from the internal  control and financial  procedure manual.</t>
  </si>
  <si>
    <t>to be updated on approval of manual</t>
  </si>
  <si>
    <t>Balancing of Asset Register/Asset control</t>
  </si>
  <si>
    <t>incomplete asset register</t>
  </si>
  <si>
    <t>Update and maintain asset register on a monthly basis and balance to the general ledger in order to obtain immediate, accurate and reliable value ananlysis of assets.</t>
  </si>
  <si>
    <t>375 000</t>
  </si>
  <si>
    <t>Financial Statements</t>
  </si>
  <si>
    <t>Timeous submission of financial statements</t>
  </si>
  <si>
    <t>1. Produce annual financial statements in terms of MFMA requirements; 2. Produce consolidated annual financial statements in terms of MFMA requirements</t>
  </si>
  <si>
    <t xml:space="preserve">1. 31st August 2011; 2. 30th September 2011 </t>
  </si>
  <si>
    <t>weak internal controls</t>
  </si>
  <si>
    <t>Developed and approved marketing plan.</t>
  </si>
  <si>
    <t xml:space="preserve">FUNDING SOURCE </t>
  </si>
  <si>
    <t>Community &amp; Social Services</t>
  </si>
  <si>
    <t>To contribute towards a safe and secure environment with special focus on children, youth, women and people with disability.</t>
  </si>
  <si>
    <t>Visible policing</t>
  </si>
  <si>
    <t xml:space="preserve">To employ 20 additional qualified traffic officers to enhance visible policing in the entire Msunduzi Municipality </t>
  </si>
  <si>
    <t>Finalize Human Resource requirements for advertisement of posts.</t>
  </si>
  <si>
    <t>Advertise posts</t>
  </si>
  <si>
    <t>Appointment of 20 staff</t>
  </si>
  <si>
    <t>N/A</t>
  </si>
  <si>
    <t>Finanial Viability &amp; Management</t>
  </si>
  <si>
    <t xml:space="preserve">Recovery of  outstanding fines from warrants of arrest </t>
  </si>
  <si>
    <t>8 million rand of unpaid warrants of arrest.</t>
  </si>
  <si>
    <t xml:space="preserve">Recovery of 10% of outstanding  8 million rand of unpaid  warrants of arrest
</t>
  </si>
  <si>
    <t>200 000</t>
  </si>
  <si>
    <t>400 000</t>
  </si>
  <si>
    <t>600 000</t>
  </si>
  <si>
    <t>800 000</t>
  </si>
  <si>
    <t xml:space="preserve">Inadequate requirement levels of functioning for Processing of summonses and warrants of arrest </t>
  </si>
  <si>
    <t>To ensure that all communities have access to basic community facilities and social services.</t>
  </si>
  <si>
    <t>Traffic station developed in the Northern Areas and Imbali</t>
  </si>
  <si>
    <t>No Traffic  Station currently in the Northern Areas and Imbali</t>
  </si>
  <si>
    <t>Develop a new  trafffic station in (i) the  Northern areas and; (ii) Imbali</t>
  </si>
  <si>
    <t>Critical  Traffic equipment Two Way Radios</t>
  </si>
  <si>
    <t>Existing  equipment obsolete</t>
  </si>
  <si>
    <t>to purchase 100 two Way Radios</t>
  </si>
  <si>
    <t xml:space="preserve">Upgrade to existing Entrance to secure Traffic and Security Headquarters </t>
  </si>
  <si>
    <t xml:space="preserve">Existing security system in place but not completed </t>
  </si>
  <si>
    <t xml:space="preserve">Upgrade to existing security system to be completed by December 2011 </t>
  </si>
  <si>
    <t>Acquisition of new Alco meters for traffic Officers</t>
  </si>
  <si>
    <t xml:space="preserve">Purchase 50 screeners, Alco Meters. </t>
  </si>
  <si>
    <t>Critical  Traffic equipment</t>
  </si>
  <si>
    <t xml:space="preserve">Equipment obsolete and needs to be in line with modern technology </t>
  </si>
  <si>
    <t>improve Parking enforcement  in the CBD</t>
  </si>
  <si>
    <t>no Traffic Wardens to do Parking enforcement</t>
  </si>
  <si>
    <t>Employment of 20 New Traffic Wardens by 2011</t>
  </si>
  <si>
    <t xml:space="preserve">1. To contribute towards a safe and secure environment with special focus on children, youth, women and people with disability.                                    2. To ensure acquisition, maintenance, upgrades, repairs, replacement, extension and disposal of all Msunduzi Municipality’s assets including the preservation of heritage buildings. </t>
  </si>
  <si>
    <t>Improve the Safety and self-defence of the Traffic and Security Officers</t>
  </si>
  <si>
    <t xml:space="preserve">To acquire 100 new Fire Arms </t>
  </si>
  <si>
    <t>To ensure alignment between National, Provincial, Local Government and public entities.</t>
  </si>
  <si>
    <t>Fire Fighting Service</t>
  </si>
  <si>
    <t>Informal/ verbal Agreement currently in existence.</t>
  </si>
  <si>
    <t>Signed Service Level Agreement with Ummgungundlovu District Municipality (UMDM)</t>
  </si>
  <si>
    <t xml:space="preserve">Signed Service Level Agreement with UMDM </t>
  </si>
  <si>
    <t>OPEX</t>
  </si>
  <si>
    <t>Crisis Control Centre</t>
  </si>
  <si>
    <t>PABX system currently inadequate for required levels of functioning</t>
  </si>
  <si>
    <t>100 % Upgrade of PABX system in Fire and Rescue Services Crisis Control Centre.</t>
  </si>
  <si>
    <t>100% upgrade completed</t>
  </si>
  <si>
    <t>Emergency Control Centre</t>
  </si>
  <si>
    <t xml:space="preserve">There are currently three different emergency call centres (Fire, Traffic &amp; Security) </t>
  </si>
  <si>
    <t>Upgrade and expand emergency call centre in order to accommodate a centralised emergency service</t>
  </si>
  <si>
    <t>Develop specifications</t>
  </si>
  <si>
    <t>Replacement of Equipment</t>
  </si>
  <si>
    <t>Critical firefighting equipment becoming obsolete</t>
  </si>
  <si>
    <t xml:space="preserve">100% of Critical Firefighting Equipment (hazardous materials equipment) to be replaced immediately due to wear and tear </t>
  </si>
  <si>
    <t xml:space="preserve">To ensure acquisition, maintenance, upgrades, repairs, replacement, extension and disposal of all Msunduzi Municipality’s assets including the preservation of heritage buildings. </t>
  </si>
  <si>
    <t>Upgrade to Parking Facility</t>
  </si>
  <si>
    <t>Current Parking Facility for Fire Engines at Central Fire Station is inadequate (currently 2 bays only)</t>
  </si>
  <si>
    <t>Upgrade to Existing Facility in order to accommodate 2 additional Highrise Fire Engines</t>
  </si>
  <si>
    <t>Appointment of service provider</t>
  </si>
  <si>
    <t xml:space="preserve">Fire Station developed in the Northern Areas </t>
  </si>
  <si>
    <t xml:space="preserve">No Fire Station currently in the Northern Areas </t>
  </si>
  <si>
    <t xml:space="preserve">Develop a new  fire station in the  Northern areas </t>
  </si>
  <si>
    <t>Construct security access control facility at entrance to central fire station building</t>
  </si>
  <si>
    <t>100 % Construction of security access control facility at entrance to central fire station building</t>
  </si>
  <si>
    <t>Instutional Development &amp; Transformation</t>
  </si>
  <si>
    <t>Airport management</t>
  </si>
  <si>
    <t>Expired contract with current Airport Management Company</t>
  </si>
  <si>
    <t xml:space="preserve">Signed Service Level Agreement for a 3 year period with appointed service provider </t>
  </si>
  <si>
    <t>Nil Required</t>
  </si>
  <si>
    <t>1. Local Economic Development.           2. Community &amp; Social Services</t>
  </si>
  <si>
    <t>Marketing of the airport</t>
  </si>
  <si>
    <t>Airport not marketable due to problems experienced with the Airline</t>
  </si>
  <si>
    <t xml:space="preserve">Developed and approved Airport Marketing Strategy </t>
  </si>
  <si>
    <t>Draft available for consultation process</t>
  </si>
  <si>
    <t>Approved marketing strategy</t>
  </si>
  <si>
    <t>Passenger Increase</t>
  </si>
  <si>
    <t>20 % increase in the number of passengers using the airport</t>
  </si>
  <si>
    <t>An airport masterplan</t>
  </si>
  <si>
    <t>Outdated masterplan</t>
  </si>
  <si>
    <t>Developed &amp; Approved Airport Masterplan</t>
  </si>
  <si>
    <t>Completed &amp; approved Airport Masterplan</t>
  </si>
  <si>
    <t>200, 000. 00</t>
  </si>
  <si>
    <t>1. Local Economic Development.           2.Community &amp; Social  Services</t>
  </si>
  <si>
    <t>Crematoria</t>
  </si>
  <si>
    <t>Only 1 cremator currently in operation</t>
  </si>
  <si>
    <t>2 fully functional cremator's in operation</t>
  </si>
  <si>
    <t>To promote and improve different disciplines of sport, art, culture and recreation to make the city a playing city.</t>
  </si>
  <si>
    <t>Arts &amp; Culture (Tatham Art Gallery)</t>
  </si>
  <si>
    <t>5  Art Exhibitions hosted</t>
  </si>
  <si>
    <t>1 Art Exhibition</t>
  </si>
  <si>
    <t>1. Local Economic Development.           2. Social &amp; Community Services</t>
  </si>
  <si>
    <t>Airport Development Project</t>
  </si>
  <si>
    <t>Limited development</t>
  </si>
  <si>
    <t>Based on completion of Airport Master Plan projections of schedule for completion to be provided and targets added to SDBIP.</t>
  </si>
  <si>
    <t>36</t>
  </si>
  <si>
    <t>Provincial Treasury Grant</t>
  </si>
  <si>
    <t>1. Social &amp; Community Services</t>
  </si>
  <si>
    <t>To construct new community and public facilities and maintaining existing structures.</t>
  </si>
  <si>
    <t>Hollingwood Cemetery</t>
  </si>
  <si>
    <t>Mountain Rise Cemetery almost full to capcity</t>
  </si>
  <si>
    <t>Fully completed &amp; operational cemetery facility</t>
  </si>
  <si>
    <t>Council resolution for the approval of the implementation plan</t>
  </si>
  <si>
    <t>Contractors on site to commence with works and to provide schedule of projections for completion to be provided and targets added to SDBIP.</t>
  </si>
  <si>
    <t>35</t>
  </si>
  <si>
    <t>MIG</t>
  </si>
  <si>
    <t>Community &amp; Social Development</t>
  </si>
  <si>
    <t>1.To ensure compliance with relevant legislation and to promote high standards of professionalism , economic and efficient use of resources as well as accountability and transparency in delivering public service.                                                        2. To ensure effective management of land uses within the Msunduzi Municipality through the annual review of the SDF, development of land use management systems, extension of the town planning scheme and town planning controls and implementation of the environmental management plan, including employing alternative burial practices.</t>
  </si>
  <si>
    <t xml:space="preserve"> Environmental Health: Air Pollution Control</t>
  </si>
  <si>
    <t xml:space="preserve"> Environmental Health: Water Quality</t>
  </si>
  <si>
    <t>900 water samples from 56 reservoirs and 18 consumer points in terms of DWA Blue drop certification program. 480 samples taken from 96 springs sourced for drinking purposes in Vulindela. 672 samples taken from river and streams to determine levels of feacal contamination (E. Coli)</t>
  </si>
  <si>
    <t>To conduct testing on 2005 water samples in order to obtain compliance with SANS - 241:2006</t>
  </si>
  <si>
    <t xml:space="preserve"> Environmental Health: Food Control</t>
  </si>
  <si>
    <t>400 premises</t>
  </si>
  <si>
    <t>90 food samples and 30 swabs</t>
  </si>
  <si>
    <t>180 samples and 60 swabs</t>
  </si>
  <si>
    <t>270 samples and 90 swabs</t>
  </si>
  <si>
    <t>360 samples and 120 swabs</t>
  </si>
  <si>
    <t xml:space="preserve"> Environmental Health: Vector Control</t>
  </si>
  <si>
    <t>300 sites</t>
  </si>
  <si>
    <t>600 sites</t>
  </si>
  <si>
    <t>900 sites</t>
  </si>
  <si>
    <t>1200 sites</t>
  </si>
  <si>
    <t xml:space="preserve"> Environmental Health: Enviro health complaints</t>
  </si>
  <si>
    <t>investigation of environmental health complaints received from the public relating to food; water; unsatisfactory living standards; vectors; pollution; drainage; keeping of animals and poultry</t>
  </si>
  <si>
    <t>complaints attended to within a turn around action time of 1 to 5 days from receipt of complaint</t>
  </si>
  <si>
    <t xml:space="preserve"> Environmental Health: Health Care waste</t>
  </si>
  <si>
    <t>Inspect 480 premises to ensure compliance with Health Care Risk Policy and Bylaws relating to  Special Waste</t>
  </si>
  <si>
    <t>120 premises</t>
  </si>
  <si>
    <t>240 premises</t>
  </si>
  <si>
    <t>360 premises</t>
  </si>
  <si>
    <t>480 premises</t>
  </si>
  <si>
    <t xml:space="preserve"> Environmental Health: Tobacco Control</t>
  </si>
  <si>
    <t>Inspect 1680 premises to ensure compliance with theTobacco Products Control Act eg: in designated areas and smoke free areas</t>
  </si>
  <si>
    <t>420 premises</t>
  </si>
  <si>
    <t>840 premises</t>
  </si>
  <si>
    <t>1260 premises</t>
  </si>
  <si>
    <t>1680 premises</t>
  </si>
  <si>
    <t xml:space="preserve"> Environmental Health: Places of Care</t>
  </si>
  <si>
    <t>Inspect 240 premises to ensure compliance with Creches and Crèche Cum Nursery School Bylaws</t>
  </si>
  <si>
    <t>60 premises</t>
  </si>
  <si>
    <t>180 premises</t>
  </si>
  <si>
    <t xml:space="preserve"> Environmental Health: Disposal of the Dead</t>
  </si>
  <si>
    <t>Inspect 30 premises to ensure compliance with Regulations relating to Funeral Undertakers Premises and the Cemeteries and Crematoria Act and Regulations</t>
  </si>
  <si>
    <t>7 premises</t>
  </si>
  <si>
    <t>14 premises</t>
  </si>
  <si>
    <t>22 premises</t>
  </si>
  <si>
    <t>30 premises</t>
  </si>
  <si>
    <t xml:space="preserve"> Environmental Health: Noise Control</t>
  </si>
  <si>
    <t>complaints attended to within  5 days from receipt of complaint</t>
  </si>
  <si>
    <t xml:space="preserve"> Environmental Health: Health surveillance</t>
  </si>
  <si>
    <t>Inspect 800 premises to ensure compliance with Municipal Bylaws</t>
  </si>
  <si>
    <t>200 premises</t>
  </si>
  <si>
    <t>600 premises</t>
  </si>
  <si>
    <t>800 premises</t>
  </si>
  <si>
    <t xml:space="preserve"> Environmental Health: Communicable disease control</t>
  </si>
  <si>
    <t xml:space="preserve"> Conduct 60 education &amp; promotion of healthy environment programmes</t>
  </si>
  <si>
    <t>15 programs</t>
  </si>
  <si>
    <t>30 programs</t>
  </si>
  <si>
    <t>45 programs</t>
  </si>
  <si>
    <t>60 programs</t>
  </si>
  <si>
    <t xml:space="preserve"> Environmental Health: Law enforcement</t>
  </si>
  <si>
    <t xml:space="preserve"> Environmental Health: Transfer  of Environmental Health Services</t>
  </si>
  <si>
    <t xml:space="preserve"> Transfer process currently in progress</t>
  </si>
  <si>
    <t>Finalise transfer/ MOA  with  District Municipality by June 2012</t>
  </si>
  <si>
    <t>dependent on transfer process &amp; cooperation of National &amp; Provincial Depts of Health, COGTA &amp; District Municipality</t>
  </si>
  <si>
    <t>dependent on transfer process</t>
  </si>
  <si>
    <t xml:space="preserve">dependent on transfer process </t>
  </si>
  <si>
    <t>dependent on transer process</t>
  </si>
  <si>
    <t>Provision of quality, efficient, accessible and affordable health services</t>
  </si>
  <si>
    <t>Service inadequately staffed, poorly integrated services and reduced days of operation.</t>
  </si>
  <si>
    <t>The eight clinics operating 5 days a week by June 2011</t>
  </si>
  <si>
    <t>(a) 8 clinics to open 5 days a week.  (b)  Analysis report submitted to Council</t>
  </si>
  <si>
    <t>Clinics are in Wards:  10, 11, 12, 14, 18, 23, 24,26,29, 30, 31, 32, 34,35, 36 and 37</t>
  </si>
  <si>
    <t>Service inadequately staffed, poorly integrated services, reduced days of operation, poorly maintained assets and infrastructure.</t>
  </si>
  <si>
    <t>100 % Acceptable Quality Assurance Standards achieved by June 2012</t>
  </si>
  <si>
    <t>Engage Dept of Health to audit Municipal Clinic facilities to establish status quo and identify gaps in terms of quality assurance standards</t>
  </si>
  <si>
    <t xml:space="preserve">Gaps identified from audit and implementation plan developed. </t>
  </si>
  <si>
    <t>Implement corrective measures to improve quality standards within current budget</t>
  </si>
  <si>
    <t>Engage Department of Health to conduct follow up audit to ensure standards are met and gaps are remedied</t>
  </si>
  <si>
    <t>240 000</t>
  </si>
  <si>
    <t>HIV &amp; AIDS</t>
  </si>
  <si>
    <t>a) Education, training and awareness campaigns relating to HIV&amp;AIDS prevention and management.</t>
  </si>
  <si>
    <t>Inadequate information on HIV&amp;AIDS related issues within Msunduzi Municipality.</t>
  </si>
  <si>
    <t xml:space="preserve">10 Education and Training sessions;  </t>
  </si>
  <si>
    <t xml:space="preserve">3 education and training sessions conducted.  </t>
  </si>
  <si>
    <t xml:space="preserve">6 education and training sessions conducted </t>
  </si>
  <si>
    <t xml:space="preserve">9 education and training sessions conducted   </t>
  </si>
  <si>
    <t xml:space="preserve">10 education and training sessions conducted.  </t>
  </si>
  <si>
    <t xml:space="preserve"> 5 Awareness Campaigns conducted focusing on Prevention and Behaviour Change by May 2012.</t>
  </si>
  <si>
    <t>1 awareness campaign conducted.</t>
  </si>
  <si>
    <t>2 awareness campaigns conducted.</t>
  </si>
  <si>
    <t>3 awareness campaign conducted.</t>
  </si>
  <si>
    <t xml:space="preserve"> 5 awareness campaigns conducted.</t>
  </si>
  <si>
    <t>All Municipal wards to have condom outlets identified and functioning by June 2012.</t>
  </si>
  <si>
    <t>analysis of facilities distributing  male condoms</t>
  </si>
  <si>
    <t>male condoms delivered to relevant facilities</t>
  </si>
  <si>
    <t xml:space="preserve">Home based Care programmes currently exist in 32 wards in Msunduzi Munucipality </t>
  </si>
  <si>
    <t xml:space="preserve">Home based care groups established in the remaining 5 wards viz ward 25, 27, 28, 30,36 </t>
  </si>
  <si>
    <t>Assessing wards needing Home Based Care services</t>
  </si>
  <si>
    <t>Implement Home Based Care services in wards 25, 27, 28, 30,36 .</t>
  </si>
  <si>
    <t>Home based Care groups established in all 37 wards</t>
  </si>
  <si>
    <t xml:space="preserve">1  LAC meeting  </t>
  </si>
  <si>
    <t xml:space="preserve">2  LAC meetings  </t>
  </si>
  <si>
    <t xml:space="preserve">3 LAC meetings  </t>
  </si>
  <si>
    <t xml:space="preserve">4 LAC meetings  </t>
  </si>
  <si>
    <t>37 Ward Councillors trained on HIV&amp;AIDS related issues by June 2012.</t>
  </si>
  <si>
    <t xml:space="preserve">Liaise with the Office of the speaker and the Manager Area Based management about the  -induction and training of the Councillors </t>
  </si>
  <si>
    <t>WARD AIDS COMMITTEES non existent</t>
  </si>
  <si>
    <t xml:space="preserve"> Establish 37 Ward AIDS Committees </t>
  </si>
  <si>
    <t>Liaise with the Office of the speaker and the Manager Area Based management about the the establishment of Ward AIDS Committees</t>
  </si>
  <si>
    <t>c) Operation Sukuma Sakhe is currently run in only 1 Municipal wards viz. Ward 13.</t>
  </si>
  <si>
    <t>Sukuma Sakhe Committees established in the remaining 36 wards.</t>
  </si>
  <si>
    <t xml:space="preserve">Operation Sukuma Sakhe in place in all wards. </t>
  </si>
  <si>
    <t>Ward AIDS strategy last reviewed in 2004</t>
  </si>
  <si>
    <t>Presenting the Draft strategy to Council</t>
  </si>
  <si>
    <t>To insert targets from approved strategy</t>
  </si>
  <si>
    <t>To improve basic living conditions and health well being of society with special focus on targeted groups including children, youth, women and people with disability.</t>
  </si>
  <si>
    <t>MASONS CLINIC</t>
  </si>
  <si>
    <t>Current building condemned</t>
  </si>
  <si>
    <t>New clinic built by 2012</t>
  </si>
  <si>
    <t>QS account paid. Appoint consultants/contractors and update SDBIP qaurterly targets with projections from project implementation plan.</t>
  </si>
  <si>
    <t>To insert updated targets based on project implementation plan.</t>
  </si>
  <si>
    <t>Building completed. Ready for hand over</t>
  </si>
  <si>
    <t>29</t>
  </si>
  <si>
    <t>Construction of consulting rooms-Willowfountain Clinic</t>
  </si>
  <si>
    <t>Clinics need to be expanded to accommodate new programes</t>
  </si>
  <si>
    <t>Extensions added by 2012</t>
  </si>
  <si>
    <t>Initiation of project with I &amp; S, Construction &amp; Planning Design and Supply Chain Management</t>
  </si>
  <si>
    <t>225 000</t>
  </si>
  <si>
    <t>14</t>
  </si>
  <si>
    <t>Construction of consulting rooms- Impilwenhle Clinic</t>
  </si>
  <si>
    <t>50 000</t>
  </si>
  <si>
    <t>150 000</t>
  </si>
  <si>
    <t>13</t>
  </si>
  <si>
    <t>Construction of consulting rooms-  Sinathing Clinic</t>
  </si>
  <si>
    <t>11</t>
  </si>
  <si>
    <t>Construction of consulting rooms-  eSigodini Clinic</t>
  </si>
  <si>
    <t>12</t>
  </si>
  <si>
    <t>Maintenance of Municipal property grounds</t>
  </si>
  <si>
    <t>Unacceptable condition of properties</t>
  </si>
  <si>
    <t>75% implementation of Grass cutting in the municipality as per developed Maintenance Plan</t>
  </si>
  <si>
    <t>725 000</t>
  </si>
  <si>
    <t>2 900 000</t>
  </si>
  <si>
    <t>All</t>
  </si>
  <si>
    <t>Maintenance of Vacant Private Property</t>
  </si>
  <si>
    <t>Non-Maintenance of Private vacant Properties by owners.</t>
  </si>
  <si>
    <t>Implement Plan to Maintain Private vacant Properties</t>
  </si>
  <si>
    <t>Assess number &amp; condition of properties; establish ownership of properties.</t>
  </si>
  <si>
    <t>Issue summons to defaulting owners.</t>
  </si>
  <si>
    <t>ascertain number of properties that require cutting by the municipality; cut the above properties</t>
  </si>
  <si>
    <t xml:space="preserve">Maintenance of Regional Parks and Sports Facilities </t>
  </si>
  <si>
    <t xml:space="preserve">Lack of Maintenance of Regional Parks and Sports Facilities </t>
  </si>
  <si>
    <t xml:space="preserve">Develop a plan for the maintenance of Regional Parks and Sports Facilities </t>
  </si>
  <si>
    <t>Initiate Assessment of facilities to be conducted by by Infrastructure Business Unit</t>
  </si>
  <si>
    <t>Targets to be established on completion of plan and confirmation of funding.</t>
  </si>
  <si>
    <t>Rehabilitation of Sport &amp; Recreation Facilities- Vulindlela</t>
  </si>
  <si>
    <t>facilities delapidated and unmaintained</t>
  </si>
  <si>
    <t xml:space="preserve">maintain 1 sports facility per ward=9 </t>
  </si>
  <si>
    <t>300 000 (from capital budget)</t>
  </si>
  <si>
    <t>Rehabilitation plans completed x9; develop specifications and advertise tender for appointment of service provider.</t>
  </si>
  <si>
    <t>Appoint service provider and commence works.</t>
  </si>
  <si>
    <t>5 500 000</t>
  </si>
  <si>
    <t>Rehabilitation of Halls- Vulindlela</t>
  </si>
  <si>
    <t>maintain 1 community hall per ward=9</t>
  </si>
  <si>
    <t>1 500 000</t>
  </si>
  <si>
    <t>3 999 996</t>
  </si>
  <si>
    <t>Athletics Track</t>
  </si>
  <si>
    <t>No atheletics track in City.</t>
  </si>
  <si>
    <t>Completed construction of new atheletics track in Alexander Park</t>
  </si>
  <si>
    <t>Complete design; establish Project Steering Committee; conclude and sig Service Level Agreement between the Department of Sports &amp; Recreation &amp; Msunduzi Municipality.</t>
  </si>
  <si>
    <t>Commence earthworks.</t>
  </si>
  <si>
    <t>37</t>
  </si>
  <si>
    <t>Sports and Recreation Facilities</t>
  </si>
  <si>
    <t>Construction of Caluza Sports Facility</t>
  </si>
  <si>
    <t>Sports and Recreation Facilities maintained to an acceptable level</t>
  </si>
  <si>
    <t>2 520 000</t>
  </si>
  <si>
    <t>Lack of Parks in Greater  Edendale</t>
  </si>
  <si>
    <t>Prepare applications for donor funding.</t>
  </si>
  <si>
    <t>Submitted applications for donor funding.</t>
  </si>
  <si>
    <t>10-23</t>
  </si>
  <si>
    <t>Complete Revamp of Winston Churchill Theatre</t>
  </si>
  <si>
    <t>Currently delapidated &amp; run-down</t>
  </si>
  <si>
    <t>100% Revamped facility meeting the required standards of Arts Centre</t>
  </si>
  <si>
    <t xml:space="preserve">Establish a Section 21 company; develop specifications and advertise tender </t>
  </si>
  <si>
    <t>Appointment of service provider and commence construction.</t>
  </si>
  <si>
    <t>Completed revamp of Winston Churchill Theatre.</t>
  </si>
  <si>
    <t>2 000 000</t>
  </si>
  <si>
    <t>FUNDING SOUCE</t>
  </si>
  <si>
    <t>Basic Service Delivery</t>
  </si>
  <si>
    <t>Fleet Management System</t>
  </si>
  <si>
    <t>Partially/ unintegrated functional management system</t>
  </si>
  <si>
    <t>Implementation of an integrated fleet management system by the 30th June 2012.</t>
  </si>
  <si>
    <t>Approved specification of an integrated fleet management system.</t>
  </si>
  <si>
    <t>Documented processes on the reporting &amp; management of: fuel; maintenance; vehicle; &amp; driver performance.</t>
  </si>
  <si>
    <t>Monthly reports to business units on management of: fuel; maintenance; vehicle; &amp; driver performance.</t>
  </si>
  <si>
    <t>Quarterly reports on the results achieved by Fleet Management Reports to business units</t>
  </si>
  <si>
    <t>Vehicle Abuse Monitoring</t>
  </si>
  <si>
    <t>Unmeasured levels of unauthorised use of vehicles /  vehicle abuse.</t>
  </si>
  <si>
    <t>Implementation of a system that identifies, measures, reports on and reduces unauthorised use of vehilces/ vehicle abuse</t>
  </si>
  <si>
    <t>Approved specification and plan for implementation of a vehicle abuse management system.</t>
  </si>
  <si>
    <t>System tender specifications approved</t>
  </si>
  <si>
    <t>System tender awarded</t>
  </si>
  <si>
    <t>System delivered
Vehicle Abuse Indicators baselines established and initial reports to business units</t>
  </si>
  <si>
    <t>Mechaical workshop</t>
  </si>
  <si>
    <t>Non existent</t>
  </si>
  <si>
    <t>Fully fledged mechanical workshop</t>
  </si>
  <si>
    <t>Workshop plans approved</t>
  </si>
  <si>
    <t>Plant and equipment tender advertised</t>
  </si>
  <si>
    <t>Plant and Equipment tender awarded</t>
  </si>
  <si>
    <t>Plant and equipment delivered</t>
  </si>
  <si>
    <t>Vehicle Repair and servicing</t>
  </si>
  <si>
    <t>Unscheduled services and repairs</t>
  </si>
  <si>
    <t>Vehicle servicing and maintenance plans</t>
  </si>
  <si>
    <t>Agreed vehicle service schedules for all plant and vehicles</t>
  </si>
  <si>
    <t>3 Monthly vehicle servicing and maintenance performance reports</t>
  </si>
  <si>
    <t>6 Monthly vehicle servicing and maintenance performance reports</t>
  </si>
  <si>
    <t>Monthly vehicle servicing and maintenance performance reports</t>
  </si>
  <si>
    <t>Establishment of approved Fleet Management Structure</t>
  </si>
  <si>
    <t>Section 78 Evaluation incomplete</t>
  </si>
  <si>
    <t>Section 78 recommendations finalised, resolved and implemented</t>
  </si>
  <si>
    <t>Section 78 process finalisation commissioned</t>
  </si>
  <si>
    <t>Fleet Section 78 report finalised</t>
  </si>
  <si>
    <t>Fleet entity establishment plans approved</t>
  </si>
  <si>
    <t>City Fleet restructuring commenced</t>
  </si>
  <si>
    <t>Expenditure annual MIG allocation</t>
  </si>
  <si>
    <t>Large amounts of MIG allocation unspent in the last two financial years.</t>
  </si>
  <si>
    <t>95% of annual MIG allocation spent</t>
  </si>
  <si>
    <t>(1) All 2011/12 MIG projects registered
(2) 3 monthly reports
(3) 20% of MIG allocation spent</t>
  </si>
  <si>
    <t>(1) 6 monthly reports
(2) 40% of MIG allocation spent</t>
  </si>
  <si>
    <t>(1) 9 monthly reports
(2) 60% of MIG allocation spent</t>
  </si>
  <si>
    <t>(1) 12 monthly reports
(2) 95% of MIG allocation spent</t>
  </si>
  <si>
    <t>Infrastructure Planning</t>
  </si>
  <si>
    <t>Infrastructure Investment Plans not informed  by Council affordibility</t>
  </si>
  <si>
    <t>Approved 5 year Infrastructure Investment Plans</t>
  </si>
  <si>
    <t>Infrastructure Strategy approved by Council</t>
  </si>
  <si>
    <t>Draft Infrastructure Investment Plans for Roads, Water, Sanitation, Electricity and Landfill</t>
  </si>
  <si>
    <t>Infrastructure Invesstment Plans approved by Council</t>
  </si>
  <si>
    <t>2012/13 Budget informed by Infrastructure Investment Plans</t>
  </si>
  <si>
    <t>Dilapidated fleet</t>
  </si>
  <si>
    <t>First vehicles delivered</t>
  </si>
  <si>
    <t>To improve access to basic housing solutions through services, secure tenure, quality homes, and human settlements, including accessibility to social facilities such as parks, swimming pools, Service Providerorting facilities, etc.</t>
  </si>
  <si>
    <t>Allocation of Houses</t>
  </si>
  <si>
    <t>Transfer of 2000 properties to approved beneficiaries</t>
  </si>
  <si>
    <t>All Wards</t>
  </si>
  <si>
    <t>DoHS</t>
  </si>
  <si>
    <t xml:space="preserve"> Housing maintenance </t>
  </si>
  <si>
    <t>364 Rental Units</t>
  </si>
  <si>
    <t xml:space="preserve">Maintenance of Current Rental stock of 364 units as per maintenance plan: falling facia boards; plumbing; electrical; roof leaks; </t>
  </si>
  <si>
    <t>Evaluate Rental Stock and prepare maintenance plan.</t>
  </si>
  <si>
    <t>Initiate maintenance:
Plumbing
Roof Repair
Electrical</t>
  </si>
  <si>
    <t>33 , 24</t>
  </si>
  <si>
    <t>To improve access to basic housing solutions through services, secure tenure, quality homes, and human settkements, including accessibility to social facilities such as parks, swimming pools, Service Providerorting facilities, etc.</t>
  </si>
  <si>
    <t xml:space="preserve"> Provision of emergency housing for Jika Joe informal settlement</t>
  </si>
  <si>
    <t>Dirty and unconstitutional levels of service</t>
  </si>
  <si>
    <t>Develop 1000 emergency/ rental units</t>
  </si>
  <si>
    <t>Prepare proposal for alternate permanent housing</t>
  </si>
  <si>
    <t>Obtain DoHS approval and appoint service provider</t>
  </si>
  <si>
    <t>Prepare planning and implementation plan</t>
  </si>
  <si>
    <t>Begin Earthworks</t>
  </si>
  <si>
    <t>North East Sector (Services)</t>
  </si>
  <si>
    <t xml:space="preserve"> nil- New Project</t>
  </si>
  <si>
    <t>Obtain approval from DoHS; Finalize planning and design phase ( completed feasibility study).</t>
  </si>
  <si>
    <t>Stage 2 project application</t>
  </si>
  <si>
    <t>-</t>
  </si>
  <si>
    <t>DoHS to approve project</t>
  </si>
  <si>
    <t>Prepare Tripartite agreement.</t>
  </si>
  <si>
    <t>Construction of services</t>
  </si>
  <si>
    <t>Vulindlela Rural Housing Project</t>
  </si>
  <si>
    <t>Construction of 4000 units.</t>
  </si>
  <si>
    <t>R75m</t>
  </si>
  <si>
    <t>R300m</t>
  </si>
  <si>
    <t>1 to 9</t>
  </si>
  <si>
    <t>Copesville</t>
  </si>
  <si>
    <t>Finalize Environmental Impact Assessment &amp; submit documents to Department of Environment, Agriculture and Rural Development</t>
  </si>
  <si>
    <t>Department of Environment, Agriculture and Rural Development to grant approval &amp; issue Record Of Decision</t>
  </si>
  <si>
    <t>Stage 2 Application for approval to DOHS</t>
  </si>
  <si>
    <t>Edendale Unit S phases 3-8</t>
  </si>
  <si>
    <t>2010 Houses already built</t>
  </si>
  <si>
    <t>Complete installation of Services: water; sanitation; roads; drainage for 2010 houses as per NHBRC report.</t>
  </si>
  <si>
    <t>NHBRC to submit Report for project realignment</t>
  </si>
  <si>
    <t>DoHS to approve project realignment</t>
  </si>
  <si>
    <t>10 , 16</t>
  </si>
  <si>
    <t>Edendale Unit S phase 8 Ext.</t>
  </si>
  <si>
    <t>New Project</t>
  </si>
  <si>
    <t>1. Conclude Land Availability  and Services Agreements;2. Obtain Approval from DoHS   3. Finalize Planning and Design</t>
  </si>
  <si>
    <t>Prepare Services  &amp; Land Aavailability agreements</t>
  </si>
  <si>
    <t>Prepare final submission to DoHS for Implementation funding</t>
  </si>
  <si>
    <t>Initiate Planning and Design Phase Stage 2</t>
  </si>
  <si>
    <t>Msunduzi WireWall</t>
  </si>
  <si>
    <t>Existing Project</t>
  </si>
  <si>
    <t xml:space="preserve">Complete Construction of 850 Top Structures </t>
  </si>
  <si>
    <t>200 completed top structures.</t>
  </si>
  <si>
    <t>.Lot 182 Sinating</t>
  </si>
  <si>
    <t>Services completed for 133 sites</t>
  </si>
  <si>
    <t>1. Obtain Approval form DoHS; 2. Complete Construction of 133 Top Structures</t>
  </si>
  <si>
    <t>Submission sent to DOHS, awaiting Approval</t>
  </si>
  <si>
    <t>R1.08m</t>
  </si>
  <si>
    <t>R7.18m</t>
  </si>
  <si>
    <t>Willowfountain EE Phase 2</t>
  </si>
  <si>
    <t>Existing Project- 398 units already completed.</t>
  </si>
  <si>
    <t>1. Complete Construction of Top Structures for 10 units; 2. Effect transfers of 408 sites.</t>
  </si>
  <si>
    <t>Prepare revised condition of establishment</t>
  </si>
  <si>
    <t>Complete 10 units.
Approve Conditions of Establishment</t>
  </si>
  <si>
    <t>Transfer 408 sites</t>
  </si>
  <si>
    <t>Khalanyoni</t>
  </si>
  <si>
    <t>1. Obtain approval from DOHS; 2. Appoint Service Provider to undertake feasibility studies.</t>
  </si>
  <si>
    <t>Establish Bulk services, Land ownership, Social survey Reports.
Submit to DOHS</t>
  </si>
  <si>
    <t>Obtain DOHS approval.
Prepare ToR.</t>
  </si>
  <si>
    <t>Appoint Service Providers for Feasibility Studies</t>
  </si>
  <si>
    <t>Kwa Thirty</t>
  </si>
  <si>
    <t>J2 and Quarry</t>
  </si>
  <si>
    <t>Edendale: Bulwer</t>
  </si>
  <si>
    <t>Ambleton 3</t>
  </si>
  <si>
    <t>Glenwood: South East Sector</t>
  </si>
  <si>
    <t>Hollingwood</t>
  </si>
  <si>
    <t>To manage the city fi nances efficiently through effective and realistic budgeting to ensure synergy between the capital and operating budget, and revenue enhancement.</t>
  </si>
  <si>
    <t>Peace Valley 2</t>
  </si>
  <si>
    <t>Letting Council property</t>
  </si>
  <si>
    <t>R21 millon arrear rental Debt.</t>
  </si>
  <si>
    <t>Reduction in housing rental stock</t>
  </si>
  <si>
    <t>No reduction</t>
  </si>
  <si>
    <t>Identify sites that can be disposed off.</t>
  </si>
  <si>
    <t xml:space="preserve">Council to approve disposal of state funded houses.
</t>
  </si>
  <si>
    <t>Service Provider To finalise report and Implementation plan for all rental stock.</t>
  </si>
  <si>
    <t>To ensure compliance with relevant legislation and to promote high standards of professionalism, economic and efficient use of resources as well as accountability and transparency in delivering public service.</t>
  </si>
  <si>
    <t>Approval of Building Plans - New Plan Approval System</t>
  </si>
  <si>
    <t xml:space="preserve">Inadequate Approval system </t>
  </si>
  <si>
    <t>Building plans to be approved through electronic system</t>
  </si>
  <si>
    <t>Updated valuation roll</t>
  </si>
  <si>
    <t>New Valuation Roll Prepared in 2009.</t>
  </si>
  <si>
    <t>Prepare new Valuation Roll in accordance with the Municipal Prpperty Rates Act</t>
  </si>
  <si>
    <t>Draft ToR for appointment of Service Provider to undertake preparation of new Valuation Roll for implementation in 2013.</t>
  </si>
  <si>
    <t>Advertise calling for proposals.
Evaluate and adjudicate proposals.</t>
  </si>
  <si>
    <t>Service Provider to begin New Valuation Roll Process as per inception report.</t>
  </si>
  <si>
    <t>Local Economic Development; Basic Service Delivery; Community &amp; Socil Development.</t>
  </si>
  <si>
    <t>To ensure effective management of land uses within the Msunduzi Municipality through the annual review of the SDF, development of land use management systems, extension of the town planning scheme and town planning controls and implementation of the environmental management plan, including employing alternative burial practices.</t>
  </si>
  <si>
    <t>Town Planning</t>
  </si>
  <si>
    <t>SDF Approved by Council in 2009. To be reviewed annually.</t>
  </si>
  <si>
    <t xml:space="preserve">1. Reviewed Spatial Development Framework; 2. Prepare and introduce land use management system.  </t>
  </si>
  <si>
    <t>Finalise ToR. Obtain EXCO approval on process to be embarked upon.</t>
  </si>
  <si>
    <t>Appoint Service Provider to undertake:
1. Local Area Plans.
2. Edendale Land Use Management System.
3. 25 Year Plan.</t>
  </si>
  <si>
    <t>Complete Status Quo Report</t>
  </si>
  <si>
    <t>Complete Contextual Report</t>
  </si>
  <si>
    <t xml:space="preserve">Ablution facilities for emergency housing for </t>
  </si>
  <si>
    <t>Dirty and unconstitutional levels of services</t>
  </si>
  <si>
    <t>Cleaning of ablutions as per weekly schedule and within available budget.</t>
  </si>
  <si>
    <t>Housing application list</t>
  </si>
  <si>
    <t>No data base of informal settlements and housing application list</t>
  </si>
  <si>
    <t>Register 500 applicants</t>
  </si>
  <si>
    <t xml:space="preserve">1. To provide access to Water, Sanitation, Electricity, Solid Waste, Roads and other related services to improve accessibility by communities and in contributing towards economic growth;                                                  2.To ensure acquisition, maintenance, upgrades, repairs, replacement, extension and disposal of all Msunduzi Municipality’s assets including the preservation of heritage buildings. </t>
  </si>
  <si>
    <t>Planned maintainence</t>
  </si>
  <si>
    <t>Collection of Data</t>
  </si>
  <si>
    <t>Contain electricity losses</t>
  </si>
  <si>
    <t>Property to property walk visit to do audit</t>
  </si>
  <si>
    <t>To provide access to Water, Sanitation, Electricity, Solid Waste, Roads and other related services to improve accessibility by communities and in contributing towards economic growth.</t>
  </si>
  <si>
    <t>Manage load shedding</t>
  </si>
  <si>
    <t xml:space="preserve">No controlled load shedding </t>
  </si>
  <si>
    <t>Develop a plan which will use load shedding as a tool to reduce peak demand</t>
  </si>
  <si>
    <t>Develop a plan for Load shedding</t>
  </si>
  <si>
    <t>Refurbishment of Network</t>
  </si>
  <si>
    <t>Meters</t>
  </si>
  <si>
    <t>A program for bulk, credit &amp; pre-payment meters is reconciled</t>
  </si>
  <si>
    <t>Await response to funding application; if approved, provide projections to be included in the SDBIP</t>
  </si>
  <si>
    <t>Vending Stations</t>
  </si>
  <si>
    <t>A plan for vending station needs for pre-payment meters and  new vending stations in place</t>
  </si>
  <si>
    <t>Protective Structures</t>
  </si>
  <si>
    <t>already submitted funding application to National Traesury.</t>
  </si>
  <si>
    <t>Approved funding for the supply &amp; installation of protective structures.</t>
  </si>
  <si>
    <t>Await response to funding application; if approved, provide projections to be included in the SDBIP.</t>
  </si>
  <si>
    <t>1. To provide access to Water, Sanitation, Electricity, Solid Waste, Roads and other related services to improve accessibility by communities and in contributing towards economic growth.                                                         2. To manage the city finances efficiently through effective and realistic budgeting to ensure synergy between the capital and operating budget, and revenue enhancement.</t>
  </si>
  <si>
    <t>Capital Projects</t>
  </si>
  <si>
    <t>Completed business plan.</t>
  </si>
  <si>
    <t>Electrification in Eskom Area of Supply</t>
  </si>
  <si>
    <t>25 000 households</t>
  </si>
  <si>
    <t>2 700 households newly electrified.</t>
  </si>
  <si>
    <t>20; 21; 14; 12</t>
  </si>
  <si>
    <t>DME</t>
  </si>
  <si>
    <t>Refurbishment of Mini-Subs and Pole Transformers, cables</t>
  </si>
  <si>
    <t>Copesville  (1800 beneficiaries)</t>
  </si>
  <si>
    <t>1800 households to be connected</t>
  </si>
  <si>
    <t>200 connections</t>
  </si>
  <si>
    <t>900 connections</t>
  </si>
  <si>
    <t>1600 connections</t>
  </si>
  <si>
    <t>1800 connections</t>
  </si>
  <si>
    <t>funding source</t>
  </si>
  <si>
    <t xml:space="preserve">Prepare a business plan for MIG funding. </t>
  </si>
  <si>
    <t>unknown, dependent on business plan.</t>
  </si>
  <si>
    <t>Completed business plan and submit to DWA</t>
  </si>
  <si>
    <t>Approved business plan.</t>
  </si>
  <si>
    <t>Planned maintenance Water distribution</t>
  </si>
  <si>
    <t xml:space="preserve"> Ineffective plan in place</t>
  </si>
  <si>
    <t xml:space="preserve">Approved planned maintenance programme. </t>
  </si>
  <si>
    <t>Prepare plan and get EXCO approval.</t>
  </si>
  <si>
    <t>Planned maintenance Sanitation</t>
  </si>
  <si>
    <t>1.To ensure acquisition, maintenance, upgrades, repairs, replacement, extension and disposal of all Msunduzi Municipality’s assets including the preservation of heritage buildings.                                                    2. To ensure compliance with relevant legislation and to promote high standards of professionalism , economic and efficient use of resources as well as accountability and transparency in delivering public service.</t>
  </si>
  <si>
    <t>Reactive Operations Water &amp; Sanitation</t>
  </si>
  <si>
    <t>water,50%; sanitation, 81%. Benchmark as of April 2011</t>
  </si>
  <si>
    <t>water, 60%; sanitation 85%</t>
  </si>
  <si>
    <t>1. To provide access to Water, Sanitation, Electricity, Solid Waste, Roads and other related services to improve accessibility by communities and in contributing towards economic growth.                                                        2. To improve basic living conditions and health well being of society with special focus on targeted groups including children, youth, women and people with disability.</t>
  </si>
  <si>
    <t>Installation of VIPs in Vulindlela</t>
  </si>
  <si>
    <t>29 000 (backlog of 35 000)</t>
  </si>
  <si>
    <t>Install 2000 VIP's in Vulindlela</t>
  </si>
  <si>
    <t>1-9</t>
  </si>
  <si>
    <t xml:space="preserve">1. To provide access to Water, Sanitation, Electricity, Solid Waste, Roads and other related services to improve accessibility by communities and in contributing towards economic growth.                                                        2. To ensure acquisition, maintenance, upgrades, repairs, replacement, extension and disposal of all Msunduzi Municipality’s assets including the preservation of heritage buildings. </t>
  </si>
  <si>
    <t xml:space="preserve">Masons Reservoir and Pipeline </t>
  </si>
  <si>
    <t>Non-functional Masons Reservoir</t>
  </si>
  <si>
    <t>Completed Design and Environmental Impact Assessment</t>
  </si>
  <si>
    <t>Completed design; appointed Environmental Impact Assessment specialist</t>
  </si>
  <si>
    <t>Submit Environmental Impact Assessment to DAEA for approval.</t>
  </si>
  <si>
    <t>Awaiting Approval</t>
  </si>
  <si>
    <t>Approval - ROD</t>
  </si>
  <si>
    <t>26</t>
  </si>
  <si>
    <t>Reduction of Non Revenue Water</t>
  </si>
  <si>
    <t>Non Revenue Water at 63%</t>
  </si>
  <si>
    <t>Target : Reduce the amount of Non Revenue Water to 50%</t>
  </si>
  <si>
    <t>Sanitation Infrastructure Feasibility Study</t>
  </si>
  <si>
    <t>Survey of 650km of  sewer infrstructure</t>
  </si>
  <si>
    <t>162 km</t>
  </si>
  <si>
    <t>1 To provide access to Water, Sanitation, Electricity, Solid Waste, Roads and other related services to improve accessibility by communities and in contributing towards economic growth.                                                        2. To improve basic living conditions and health well being of society with special focus on targeted groups including children, youth, women and people with disability.</t>
  </si>
  <si>
    <t>Shenstone Ambleton Sanitation System</t>
  </si>
  <si>
    <t>Environmental Impact Assessment submitted to DAEA for approval.</t>
  </si>
  <si>
    <t>Approval - Record Of Decision</t>
  </si>
  <si>
    <t>18</t>
  </si>
  <si>
    <t xml:space="preserve">1. To provide access to Water, Sanitation, Electricity, Solid Waste, Roads and other related services to improve accessibility by communities and in contributing towards economic growth.                                                           2. To ensure acquisition, maintenance, upgrades, repairs, replacement, extension and disposal of all Msunduzi Municipality’s assets including the preservation of heritage buildings.                                                     </t>
  </si>
  <si>
    <t>Edendale Proper New Mains and Reticulation</t>
  </si>
  <si>
    <t>Baseline : unknown (as this is a exploratory project)</t>
  </si>
  <si>
    <t>Replacement and extensions of pipelines:1.  site investigation of pipeline;            2. installation of approxiamtely 1800m of new water pipeline</t>
  </si>
  <si>
    <t>Advertise and appoint contractor.</t>
  </si>
  <si>
    <t>investigation and intallation of pipeline (600m)</t>
  </si>
  <si>
    <t>investigation and intallation of pipeline (1800m)</t>
  </si>
  <si>
    <t>20</t>
  </si>
  <si>
    <t xml:space="preserve">To provide access to Water, Sanitation, Electricity, Solid Waste, Roads and other related services to improve accessibility by communities and in contributing towards economic growth.                      </t>
  </si>
  <si>
    <t>Service Midblock Eradication in Sobantu, Ashdown and Imbali [water]</t>
  </si>
  <si>
    <t>Baseline : Eradicate 10 km of Midblock Drains</t>
  </si>
  <si>
    <t>Design to Eradicate 10 km of midblock drains</t>
  </si>
  <si>
    <t>Completed design (Drawing and Tender Docs)</t>
  </si>
  <si>
    <t>14, 15, 17, 18, 19, 23, 35</t>
  </si>
  <si>
    <t xml:space="preserve">1. To improve basic living conditions and health well being of society with special focus on targeted groups including children, youth, women and people with disability.                               2. To ensure acquisition, maintenance, upgrades, repairs, replacement, extension and disposal of all Msunduzi Municipality’s assets including the preservation of heritage buildings. </t>
  </si>
  <si>
    <t>21 km of Defective / old sewer pipes that require replacement.</t>
  </si>
  <si>
    <t>Sewer Pipes Unit H - Ward 16 [Design Phase]</t>
  </si>
  <si>
    <t>400 households</t>
  </si>
  <si>
    <t>Design for Water bourne sanitation for 400 households</t>
  </si>
  <si>
    <t>Advertise and appoint consultant.</t>
  </si>
  <si>
    <t>Complete preliminary design phase (survey, wayleave applications to other utilities, site investigations)</t>
  </si>
  <si>
    <t>Completed first draft of design for comment from Business Units.</t>
  </si>
  <si>
    <t>Completed design and tender documents.</t>
  </si>
  <si>
    <t>16</t>
  </si>
  <si>
    <t>Basic Water Supply</t>
  </si>
  <si>
    <t>Advertise and appoint service provider</t>
  </si>
  <si>
    <t>completed installation of  10 standpipes</t>
  </si>
  <si>
    <t>Sewer Pipes Azalea - Phase 2 (Design)</t>
  </si>
  <si>
    <t>Baseline : 4000 properties to be connected to Water bourne Sanitation</t>
  </si>
  <si>
    <t>10</t>
  </si>
  <si>
    <t>Copesville Reservoir</t>
  </si>
  <si>
    <t>Non-functional Copesville Reservoir</t>
  </si>
  <si>
    <t>50 % Construction of new reservoir (i.e. earthworks, floor &amp; walls only)</t>
  </si>
  <si>
    <t>advertise and appoint contractor.</t>
  </si>
  <si>
    <t>Site establishement, demolition of old structures, earthworks (15%complete)</t>
  </si>
  <si>
    <t>Floor of resovoir, construction of walls(30% complete)</t>
  </si>
  <si>
    <t>construction of resovoir walls.(50%complete)</t>
  </si>
  <si>
    <t>Slangspruit, Ambleton Sanitation System</t>
  </si>
  <si>
    <t>DOHS</t>
  </si>
  <si>
    <t>1. To provide access to Water, Sanitation, Electricity, Solid Waste, Roads and other related services to improve accessibility by communities and in contributing towards economic growth.                                                      2. To provide a responsible facility for the disposal of waste in a manner that is socially and environmentally acceptable.                                              3. To ensure compliance with relevant legislation and to promote high standards of professionalism , economic and efficient use of resources as well as accountability and transparency in delivering public service.</t>
  </si>
  <si>
    <t>Integrated Waste Management Plan</t>
  </si>
  <si>
    <t>No approvoved integrated waste management plan</t>
  </si>
  <si>
    <t xml:space="preserve">Integrated waste management plan developed and approved by Council </t>
  </si>
  <si>
    <t xml:space="preserve">Draft Integrated Waste Management Plan available for consultation with internal business units, relevant portfolio committee and MEC. </t>
  </si>
  <si>
    <t>1. Integrated waste management plan developed and approved by Council.                2. Update SDBIP targets as per targets contained in integrated  waste management plan</t>
  </si>
  <si>
    <t xml:space="preserve">To provide access to Water, Sanitation, Electricity, Solid Waste, Roads and other related services to improve accessibility by communities and in contributing towards economic growth.         </t>
  </si>
  <si>
    <t>Scheduled Collection of refuse</t>
  </si>
  <si>
    <t>High uncollected refuse</t>
  </si>
  <si>
    <t>A refuse collection plan</t>
  </si>
  <si>
    <t>Refuse collection plan included in draft Integrated Waste Management Plan.</t>
  </si>
  <si>
    <t>1. Refuse collection plan to be completed &amp; implemented as per integrated waste management plan recommendations2. Update SDBIP with applicable targets.</t>
  </si>
  <si>
    <t>1. To stimulate economic growth through: job creation, promotion of BBBEE, development of SMME’s, co-operatives and agricultural development.                                             2. To provide a responsible facility for the disposal of waste in a manner that is socially and environmentally acceptable.</t>
  </si>
  <si>
    <t>Materials Recovery Facility</t>
  </si>
  <si>
    <t xml:space="preserve">Unco-ordinated recycling taking place     </t>
  </si>
  <si>
    <t>Establishment of a materials recovery facility</t>
  </si>
  <si>
    <t>Formalize arrangment with buyisa-ebag: signed MOU.</t>
  </si>
  <si>
    <t>100% Construction of facility at site.</t>
  </si>
  <si>
    <t>10 000 000</t>
  </si>
  <si>
    <t>Implementation of recycling at source (provision of bags to 60000 households weekly; collection of bags from households; provision of vehicles; formalize tip-pickers on site; employment of labour)</t>
  </si>
  <si>
    <t>Sustainable recycling: provision of bags to 60000 households weekly; 50 tons of daily recyclables.</t>
  </si>
  <si>
    <t>12 250 000</t>
  </si>
  <si>
    <t>DAEA</t>
  </si>
  <si>
    <t>To provide a responsible facility for the disposal of waste in a manner that is socially and environmentally acceptable.</t>
  </si>
  <si>
    <t>Gas trials being conducted.  Power purchase agreement to be entered into.</t>
  </si>
  <si>
    <t>Establishment of gas-to-energy facility.</t>
  </si>
  <si>
    <t>Completed gas trials and analysis with report.</t>
  </si>
  <si>
    <t>Begin construction phase.</t>
  </si>
  <si>
    <t xml:space="preserve">Generating 2 KW electricity per hour (REFIT: renewable feed-in tariff to be agreed). </t>
  </si>
  <si>
    <t>Energy Systems</t>
  </si>
  <si>
    <t>Conversion of garden sites to recycling centres</t>
  </si>
  <si>
    <t xml:space="preserve">uncontrolled dumping of refuse at garden sites.      
</t>
  </si>
  <si>
    <t>Establishment of 9 buy-back/ recycling centres.</t>
  </si>
  <si>
    <t>Signed MOU with Buyisa-ebag.</t>
  </si>
  <si>
    <t>Infrastructure upgrade to 9 existing garden sites into buy-back/ recycling facilities.</t>
  </si>
  <si>
    <t>5 000 000</t>
  </si>
  <si>
    <t>100% completion of infrastructure upgrade.</t>
  </si>
  <si>
    <t>5 000 000 (from previous quarter)</t>
  </si>
  <si>
    <t>Establish and finalize  6 SMME agreements for management of 9 sites.</t>
  </si>
  <si>
    <t>Landfill upgrade</t>
  </si>
  <si>
    <t>non-compliant landfill site</t>
  </si>
  <si>
    <t>Appointment of consultant; Advertise tender and appoint contractor.</t>
  </si>
  <si>
    <t xml:space="preserve">1. To provide access to Water, Sanitation, Electricity, Solid Waste, Roads and other related services to improve accessibility by communities and in contributing towards economic growth.                                                         2. To ensure acquisition, maintenance, upgrades, repairs, replacement, extension and disposal of all Msunduzi Municipality’s assets including the preservation of heritage buildings. </t>
  </si>
  <si>
    <t>Purchase of containers</t>
  </si>
  <si>
    <t>unknown</t>
  </si>
  <si>
    <t xml:space="preserve"> Puchase skips as follows:          6 X 20M3;
6 X 15M3;
10X 1.75M3;
10X 1.75M3
</t>
  </si>
  <si>
    <t>Advertise for purchase of skips.</t>
  </si>
  <si>
    <t>6 X 20M3;
6 X 15M3;
10X 1.75M3;
10X 1.75M3  skips purchased.</t>
  </si>
  <si>
    <t>Pothole Repairs</t>
  </si>
  <si>
    <t>Attend within 10 days from date reported</t>
  </si>
  <si>
    <t>Attend within 7 days from date reported</t>
  </si>
  <si>
    <t>Verge Infrastructure Repairs</t>
  </si>
  <si>
    <t>+/- 20sqm of repairs /MNTH</t>
  </si>
  <si>
    <t xml:space="preserve">60 sqm </t>
  </si>
  <si>
    <t xml:space="preserve">120 sqm </t>
  </si>
  <si>
    <t xml:space="preserve">180 sqm </t>
  </si>
  <si>
    <t xml:space="preserve">240 sqm </t>
  </si>
  <si>
    <t>345,641 &amp; 2,405,000</t>
  </si>
  <si>
    <t>Clearing of Catchpits</t>
  </si>
  <si>
    <t xml:space="preserve">80% response rate </t>
  </si>
  <si>
    <t xml:space="preserve">85% response rate </t>
  </si>
  <si>
    <t>nil (Labour only)</t>
  </si>
  <si>
    <t xml:space="preserve">95% response rate </t>
  </si>
  <si>
    <t>Gravel Roads Maintenance</t>
  </si>
  <si>
    <t>5km / month</t>
  </si>
  <si>
    <t>10km / month</t>
  </si>
  <si>
    <t xml:space="preserve">30km </t>
  </si>
  <si>
    <t xml:space="preserve">60km </t>
  </si>
  <si>
    <t xml:space="preserve">90km </t>
  </si>
  <si>
    <t xml:space="preserve">120km </t>
  </si>
  <si>
    <t>Road Marking</t>
  </si>
  <si>
    <t>50km / month</t>
  </si>
  <si>
    <t xml:space="preserve">150 km </t>
  </si>
  <si>
    <t xml:space="preserve">3000 km </t>
  </si>
  <si>
    <t xml:space="preserve">450 km </t>
  </si>
  <si>
    <t xml:space="preserve">600 km </t>
  </si>
  <si>
    <t>Replacement of  Traffic Signs</t>
  </si>
  <si>
    <t>30 signs / month</t>
  </si>
  <si>
    <t>Rehabilitation of Roads in Ashdown</t>
  </si>
  <si>
    <t>Gravel Road</t>
  </si>
  <si>
    <t>To upgrade 1.0km of gravel roads to a black top surface by June 2012</t>
  </si>
  <si>
    <t>Advertise and adjudicate tenders</t>
  </si>
  <si>
    <t>Appoint a contractor and commence with construction</t>
  </si>
  <si>
    <t>Complete 1.0km construction</t>
  </si>
  <si>
    <t xml:space="preserve">N/A </t>
  </si>
  <si>
    <t>Ugrading of Machibisa/ Dambuza Roads</t>
  </si>
  <si>
    <t>Gravel Roads</t>
  </si>
  <si>
    <t>Commence with the project</t>
  </si>
  <si>
    <t>Complete 100% of road bed, 100% subbase layer and 50% of stormwater system</t>
  </si>
  <si>
    <t>Complete 100% of base layer and 80% of stormwater system</t>
  </si>
  <si>
    <t>Complete 3.0km of road</t>
  </si>
  <si>
    <t>Upgrading of Hlathini Road, Sinathingi</t>
  </si>
  <si>
    <t>Appoint a contractor and commence with works</t>
  </si>
  <si>
    <t>Complete 1.0km of road</t>
  </si>
  <si>
    <t>Upgrade D1128 Rd</t>
  </si>
  <si>
    <t>To upgrade 2.0km of gravel road to a black top surface, by June 2012</t>
  </si>
  <si>
    <t>Complete 2.0km of road</t>
  </si>
  <si>
    <t>Upgrade of Unit P internal Roads- Phase 2</t>
  </si>
  <si>
    <t>To complete a Design Report of Unit P Roads-Ph.2, by March 2012</t>
  </si>
  <si>
    <t>Advertise for a consultant and adjudicate tenders</t>
  </si>
  <si>
    <t>Appoint a consultant and commence with design</t>
  </si>
  <si>
    <t>Completed design report</t>
  </si>
  <si>
    <t>Upgrading of Waterfall Road-Esigodini</t>
  </si>
  <si>
    <t>To upgrade 0.9km of gravel road to a black top surface, by June 2012</t>
  </si>
  <si>
    <t xml:space="preserve">Advertise for tenders and adjudicate </t>
  </si>
  <si>
    <t>Award the contract and commence with works</t>
  </si>
  <si>
    <t>Complete 0.9km of road</t>
  </si>
  <si>
    <t>Horse Shoe Access Rd in Imbali Stage 1 &amp; 2</t>
  </si>
  <si>
    <t>Gravel Access Roads</t>
  </si>
  <si>
    <t>To upgrade 0.8km of gravel roads by June 2012</t>
  </si>
  <si>
    <t xml:space="preserve">Complete Application for MIG funding, obtain and assess quotation from Annual Supply contract </t>
  </si>
  <si>
    <t>Commence with the works</t>
  </si>
  <si>
    <t>Completed 0.8km road construction</t>
  </si>
  <si>
    <t>15 &amp; 19</t>
  </si>
  <si>
    <t>Upgrade Station Road Bridge - EIA &amp; Design Update</t>
  </si>
  <si>
    <t>Bridge below floodline and allows for one vehicle to pass at a time</t>
  </si>
  <si>
    <t>To complete EIA &amp; Design Reports for Station Road Bridge, by June 2012</t>
  </si>
  <si>
    <t>Advertise for EIA &amp; Design; and adjudicate tenders</t>
  </si>
  <si>
    <t>Completed EIA Report</t>
  </si>
  <si>
    <t>Upgading of Moscow Roads</t>
  </si>
  <si>
    <t>To complete Design Report for Moscow Roads, by April 2012</t>
  </si>
  <si>
    <t>Complete Application for MIG funding and advertize for consultants</t>
  </si>
  <si>
    <t>Adjudicate and appoint a consultant</t>
  </si>
  <si>
    <t>Commence with design</t>
  </si>
  <si>
    <t>Intergrated Rapid Public Transportation Network (IRPTN)</t>
  </si>
  <si>
    <t>Sub-standard public transport network</t>
  </si>
  <si>
    <t>To produce Operational Plan report by June 2012</t>
  </si>
  <si>
    <t>Appoint a consultant</t>
  </si>
  <si>
    <t>Commence with public transport pattens study</t>
  </si>
  <si>
    <t>Complete a draft Operational Plan Report</t>
  </si>
  <si>
    <t>Complete a final Operational Plan Report</t>
  </si>
  <si>
    <t>DoT</t>
  </si>
  <si>
    <t>Upgrade New England Road</t>
  </si>
  <si>
    <t>Inadequate lanes to carry traffic</t>
  </si>
  <si>
    <t>Advertise, adjudicate tenders and appoint a contractor</t>
  </si>
  <si>
    <t>Commence with works</t>
  </si>
  <si>
    <t>Complete reallocation of services and road bed</t>
  </si>
  <si>
    <t>Complete widening between Woodhous and Ridge Intersection</t>
  </si>
  <si>
    <t>COGTA</t>
  </si>
  <si>
    <t>Upgrade gravel Road, Bisley Nature Reserve, Almond Bank Dev.</t>
  </si>
  <si>
    <t>To upgrade 1.4km of gravel road to a black top surface, by June 2012</t>
  </si>
  <si>
    <t>Appoint and commence with the construaction works</t>
  </si>
  <si>
    <t>Completed 100% road bed and 50% associated storm-water</t>
  </si>
  <si>
    <t>Completed 1.4km road to surfacing layer</t>
  </si>
  <si>
    <t>24</t>
  </si>
  <si>
    <t>Developer contribution</t>
  </si>
  <si>
    <t>Appoint and commence with the construction works</t>
  </si>
  <si>
    <t>Upgrade Lester Brown Link Rds</t>
  </si>
  <si>
    <t>To upgrade 1.3km of link gravel roads to a black top surface, by June 2012</t>
  </si>
  <si>
    <t>Upgrade N3/Chota Motala Interchange</t>
  </si>
  <si>
    <t xml:space="preserve">Interchange operating at unacceptable Level Of Service (LOS) i.e. above LOS </t>
  </si>
  <si>
    <t>Complete Dorspruit bridge and abutments</t>
  </si>
  <si>
    <t>Complete concrete works for ramp A</t>
  </si>
  <si>
    <t>Complete concrete works for ramp B</t>
  </si>
  <si>
    <t>Complete earthworks for ramps</t>
  </si>
  <si>
    <t>Intersection control traffic signals</t>
  </si>
  <si>
    <t>Poor traffic flow - leading to congestions</t>
  </si>
  <si>
    <t xml:space="preserve">To improve 9 intersection traffic controls, as follows: 1) Mayors Walk &amp; Exchange Rd intersection;
2) French and Barnsley Rd Intersection;
3) French &amp; Topham Rd Intersection;
4) Topham Rd &amp; College Rd;
5) Victoria &amp; Chief Albert Luthuli (Filter Arrows);
6) Boshoff Rd &amp; Bulwer Street ((Filter Arrows);
7) Edendale Rd &amp; Devonshire Rd (Filter Arrows)
8) Peter Kerchhoff Rd &amp; Victoria (Filter Arrows);
9) Boshoff Rd &amp; Langalibalele Rd(Filter Arrows)
</t>
  </si>
  <si>
    <t>Prepare specifications,advertize and adjudicate tenders</t>
  </si>
  <si>
    <t>Traffic Calming Measures</t>
  </si>
  <si>
    <t xml:space="preserve">Reduce backlog of more than 200 requests </t>
  </si>
  <si>
    <t>Implement approximately 50 traffic calming by June 2012</t>
  </si>
  <si>
    <t>Appoint a contractor, commence with works and complete 10 traffic calming</t>
  </si>
  <si>
    <t xml:space="preserve">Completed 20 traffic calming </t>
  </si>
  <si>
    <t xml:space="preserve">Complete 50 traffic calming </t>
  </si>
  <si>
    <t>Upgrade of CB Downes Road</t>
  </si>
  <si>
    <t>Road operating above capacity in peak-hours due to heavy traffic using the road.</t>
  </si>
  <si>
    <t>Inner city infrastructure upgrade</t>
  </si>
  <si>
    <t>n/a</t>
  </si>
  <si>
    <t>Cnl</t>
  </si>
  <si>
    <t>Grant funding to be sourced</t>
  </si>
  <si>
    <t>4 and 9</t>
  </si>
  <si>
    <t>NDPG</t>
  </si>
  <si>
    <t>R50 000</t>
  </si>
  <si>
    <t>R25 000</t>
  </si>
  <si>
    <t>Evaluation report</t>
  </si>
  <si>
    <t>Fund raising</t>
  </si>
  <si>
    <t>R125 000</t>
  </si>
  <si>
    <t>R65 000</t>
  </si>
  <si>
    <t>R5 000 000</t>
  </si>
  <si>
    <t>Audit plan to reviewed  by 31 December 2011</t>
  </si>
  <si>
    <t>20% of projects completed 2010/11</t>
  </si>
  <si>
    <t>No revision to audit plan</t>
  </si>
  <si>
    <t xml:space="preserve">10% of revision to the  Audit Plan  </t>
  </si>
  <si>
    <t>1 X audit of performation information completed(2010/11)</t>
  </si>
  <si>
    <t>40% reports for 2010/11 with agreed management comments</t>
  </si>
  <si>
    <t>80%  of Audit reports received with management comments which agree with findings</t>
  </si>
  <si>
    <t>1 Audit report at field stage</t>
  </si>
  <si>
    <t>4 Reports at end of September at fieldwork stage</t>
  </si>
  <si>
    <t>4 Reports at end of Decemeber at fieldwork stage</t>
  </si>
  <si>
    <t>4 Reports at end of March at fieldwork stage</t>
  </si>
  <si>
    <t>4 Reports at end of May at fieldwork stage</t>
  </si>
  <si>
    <t>Review for 2010/11 commenced</t>
  </si>
  <si>
    <t>Risk register 2009/10 currently applicable</t>
  </si>
  <si>
    <t>Risk assignement to old structure</t>
  </si>
  <si>
    <t>Establish and monitor the functioning of the whistle-blowing Hotline.</t>
  </si>
  <si>
    <t>4 CTSC meetings - toaddress prior year findings</t>
  </si>
  <si>
    <t>8 CTSC meetings- toaddress prior year findings</t>
  </si>
  <si>
    <t>12 CTSC meetings- toaddress prior year findings</t>
  </si>
  <si>
    <t>Nil Required.</t>
  </si>
  <si>
    <t>4 x bylaws finalized and published:           (1) Credit Control Amendment;       (2) General Bylaws;                 (3) Indigent Policy Bylaws;     (4) Waste Management.</t>
  </si>
  <si>
    <t>R37, 500</t>
  </si>
  <si>
    <t>1x bylaw finalized and published:           (1) Electricity Suply</t>
  </si>
  <si>
    <t>Council Funding</t>
  </si>
  <si>
    <t>R30, 000</t>
  </si>
  <si>
    <t>Approved SDBIP 2011/ 2012 is made public 14 days after approved by the Mayor</t>
  </si>
  <si>
    <t>1 x signed performance agreement for each Manager appointed in terms of Section 57 of the Municipal Systems Act within one month after the beginning of the financial year</t>
  </si>
  <si>
    <t>Post Annual Performance agreements on the municipality's website by 14 days after the approval of the SDBIP (note: MFMA &amp; MSA contradictory in terms of timeframe)</t>
  </si>
  <si>
    <t>(1) Operational Plan for Oversight Process submiited to SMT for information second week of February.       (2) Oversight Report tabled and adopted by Council by the 31st March 2012</t>
  </si>
  <si>
    <t>(1) Submit applications for grant funding;           (2) Depending on outcome of applications for funds, update SDBIP with relevant targets.</t>
  </si>
  <si>
    <t>25 000</t>
  </si>
  <si>
    <t>(1) Complete Supplyy Chain Management  processes, (advertise tender and award contract); (2)Update SDBIP with quarterly targets based on project plan of appointed service provider.</t>
  </si>
  <si>
    <t>Poor ICT AG's report 2009/ 2010</t>
  </si>
  <si>
    <t>Approved SDBIP 2011/ 2012 is made public 14 days after approved by the Mayor (placed on the municipal website)</t>
  </si>
  <si>
    <t>Approved SDBIP 2012/ 2013 submitted to the Mayor for approval 28 days after the approval of the budget</t>
  </si>
  <si>
    <t>1 x signed performance agreement for each Manager appointed in terms of Section 57 of the Municipal Systems Act within one month after the beginning of the financial year (31st August 2011)</t>
  </si>
  <si>
    <t>Policy reviewed and approved by Council by the 31st July 2011</t>
  </si>
  <si>
    <t>Signed Service Level Agreement between the new Tourism Association and the Municipality.</t>
  </si>
  <si>
    <t xml:space="preserve">New Tourism Association Established      </t>
  </si>
  <si>
    <t>Monthly Reports from the newly established Tourism Association in order to effect monthly disbursements of R125 000.</t>
  </si>
  <si>
    <t xml:space="preserve">100% statutory  payments within due dates: (1) medical aid &amp; insurance-04th monthly; (2) SARS &amp; pensions-07th monthly; (3)garnishees-31st monthy; (4) bonds &amp; homeloans-24th monthly  </t>
  </si>
  <si>
    <t>Market: Review internal controls.</t>
  </si>
  <si>
    <t>Investigate the possibility of eliminating the credit facility to buyers. If this is not possible, then all bank guarantees will have to be updated</t>
  </si>
  <si>
    <t>Move the ownership and operating of the Freshmark System to ICT</t>
  </si>
  <si>
    <t>Discontinue satff credit facility.</t>
  </si>
  <si>
    <t>Eliminate all Staff Accounts and recover all outstanding balances</t>
  </si>
  <si>
    <t>Develop Financial Procedures and Processes Manual</t>
  </si>
  <si>
    <t>Eliminate credit facility to buyers.</t>
  </si>
  <si>
    <t>Develop Tenant Register</t>
  </si>
  <si>
    <t>100% Completed development of Tenant register</t>
  </si>
  <si>
    <t xml:space="preserve">Formulate a protocol manual for the cashiers </t>
  </si>
  <si>
    <t>Develop a protocol manual for cashiers which includes the procedure/ process should there be a transgression of protocols</t>
  </si>
  <si>
    <t>Recoup 100% of interest on all outstanding accounts</t>
  </si>
  <si>
    <t>(1) 100% Completed Financial Procedures and Processes Manual; (2) Update SDBIP with relevant targets from the manual.</t>
  </si>
  <si>
    <t>First Draft of Promotions and Marketing Plan for the Market is completed</t>
  </si>
  <si>
    <t>Meetings are irregular and infrequent</t>
  </si>
  <si>
    <t>Market: Marketing Plan</t>
  </si>
  <si>
    <t>Regular meetings with agents in order to resolve issues. Agendas, minutes and actions will be available for inspection.</t>
  </si>
  <si>
    <t xml:space="preserve">Market: Agent Relations </t>
  </si>
  <si>
    <t>no existing fleet replacement policy</t>
  </si>
  <si>
    <t>Fleet Replacement</t>
  </si>
  <si>
    <t>Acquisition of new fleet within approved budget allocation</t>
  </si>
  <si>
    <t>Fleet Replacement Policy approved by Council</t>
  </si>
  <si>
    <t xml:space="preserve">
Second tender awarded as per guidelines from approved Fleet Replacement Policy</t>
  </si>
  <si>
    <t xml:space="preserve">
First tender finalized &amp; awarded as per prioritized needs</t>
  </si>
  <si>
    <t>(1) Second tender vehicles delivered 
(2) 2012/13 vehicle replacement budget approved</t>
  </si>
  <si>
    <t xml:space="preserve">Developed and approved Fleet Replacement Policy </t>
  </si>
  <si>
    <t xml:space="preserve">Draft fleet replacement policy completed &amp; circulated for consultation. </t>
  </si>
  <si>
    <t>Obtain DoHS approval &amp; conclude  &amp; sign contract.</t>
  </si>
  <si>
    <t>Prepare Tripartite agreement and sign by parties</t>
  </si>
  <si>
    <t>Project implementation. Construct oustanding Services as per NHBRC report.
Sanitation 
Water
Roads</t>
  </si>
  <si>
    <t>Construction of Services as per Development programme.</t>
  </si>
  <si>
    <t>NHBRC, DoHS and Municipality to develop a way forward. Sign MOA between parties with clear roles and responsibilities.</t>
  </si>
  <si>
    <t>20 completed top structures</t>
  </si>
  <si>
    <t>400 completed top structures</t>
  </si>
  <si>
    <t>850 completed top structures</t>
  </si>
  <si>
    <t>Approve General Plan and open Township Register with Deeds Office in order to effect transfer of sites to beneficiaries</t>
  </si>
  <si>
    <t>Service Provider to prepare &amp; complete inception reports</t>
  </si>
  <si>
    <t>Evict 364 non-compliant tenants</t>
  </si>
  <si>
    <t>Consolidated accounts for compliant tenants</t>
  </si>
  <si>
    <t xml:space="preserve">Prepare letters of demand to 364 tenants.
</t>
  </si>
  <si>
    <t>Recover 2% of arrear rentals</t>
  </si>
  <si>
    <t>Recover 4% of arrear rental.</t>
  </si>
  <si>
    <t>Apply Credit Control policy for defaulters.
Recover 8% of arrear rental</t>
  </si>
  <si>
    <t>Apply Credit Control policy for defaulters.
Recover 15% of arrear rental</t>
  </si>
  <si>
    <t>Decreased debt by 15 percent.</t>
  </si>
  <si>
    <t xml:space="preserve">Nil </t>
  </si>
  <si>
    <t>Reduced rental stock by 5%.</t>
  </si>
  <si>
    <t>DOHS to assess submission to appoint service provider for Extended Enhanced Discount Benefit Scheme analysis</t>
  </si>
  <si>
    <t>1. Develop a housing database for housing applications.   2.register at least 1000 applicants onto housing database</t>
  </si>
  <si>
    <t>Write to HOD to seek urgent intervention on Housing Demand Database.</t>
  </si>
  <si>
    <t>DOHS and The Msunduzi Municipality to finalise registration process for people with housing needs</t>
  </si>
  <si>
    <t>No Effective maintenance plan in place</t>
  </si>
  <si>
    <t xml:space="preserve">Develop a Maintainence plan for primary and secondary sub stations </t>
  </si>
  <si>
    <t>First Draft report submitted to SMT</t>
  </si>
  <si>
    <t>Full Report submitted to SMT for approval</t>
  </si>
  <si>
    <t>High losses of 8%</t>
  </si>
  <si>
    <t>1. Developed strategy to reduce losses to 7% including immediate disconnections</t>
  </si>
  <si>
    <t>(1) Conduct audit, including a property- to- property walk/ visit;                 (2) Draft strategy completed and distributed for consultation</t>
  </si>
  <si>
    <t>(1) Strategy  approved by Council;          (2) Property to property walk visit to do audit</t>
  </si>
  <si>
    <t>Implement rotational load shedding as per plan</t>
  </si>
  <si>
    <t>Completed business plan  detailing all projects together with capital funding requirements for a period of 5 years</t>
  </si>
  <si>
    <t>No existing business plan based on current approved refurbishment plan.</t>
  </si>
  <si>
    <t xml:space="preserve">nil </t>
  </si>
  <si>
    <t>6 588 750</t>
  </si>
  <si>
    <t>Refurbishment of Pole Transformers</t>
  </si>
  <si>
    <t>Refurbishment of cables</t>
  </si>
  <si>
    <t xml:space="preserve">659 mini-subs; </t>
  </si>
  <si>
    <t>680 km of 11kV cables</t>
  </si>
  <si>
    <t>1844 pole transformers</t>
  </si>
  <si>
    <t>Refurbish 5km of 11kV cables</t>
  </si>
  <si>
    <t>Supply Chain process for purchase of 10 mini-subs.</t>
  </si>
  <si>
    <t>5km of 11kV cables installed.</t>
  </si>
  <si>
    <t>various</t>
  </si>
  <si>
    <t xml:space="preserve">Refurbishment of networks in accordance with plan: purchase new pumps for pump stations </t>
  </si>
  <si>
    <t xml:space="preserve">Refurbishment of networks in accordance with plan: replace 4000m of defective sanitation pipe </t>
  </si>
  <si>
    <t>Refurbishment of sewer pump station</t>
  </si>
  <si>
    <t>Develop specifications and advertise.</t>
  </si>
  <si>
    <t>Prepare business plan and get approval</t>
  </si>
  <si>
    <t>Award tender and delivery of pump.</t>
  </si>
  <si>
    <t>installation completed.</t>
  </si>
  <si>
    <t xml:space="preserve">Review and update Refurbishment network plan </t>
  </si>
  <si>
    <t>The current Refurbishment Network Plan was approved in 2007</t>
  </si>
  <si>
    <t>Data Collection</t>
  </si>
  <si>
    <t>First Draft report available for comment and submitted for consultation</t>
  </si>
  <si>
    <t xml:space="preserve">Approved (by EXCO) Network Refurbishment Plan </t>
  </si>
  <si>
    <t>Gas-to-Energy</t>
  </si>
  <si>
    <t>(1) Completed implementation plan based on report; (2) Completed Operational Environmental Management Plan (EMP) and submission for approval to DAEA.</t>
  </si>
  <si>
    <t>0% qualification             0% adverse report</t>
  </si>
  <si>
    <r>
      <t xml:space="preserve">Create the Business Unit's movable and non-maovable asset register used in a proactive manner to monitor, assess and report on assest, condition, location and value:                                </t>
    </r>
    <r>
      <rPr>
        <b/>
        <i/>
        <sz val="9"/>
        <color indexed="8"/>
        <rFont val="Arial"/>
        <family val="2"/>
      </rPr>
      <t>(1) Active register;          (2) Numerical counts;            (3) Quarterly certification of assets.</t>
    </r>
  </si>
  <si>
    <r>
      <t xml:space="preserve">Create the Business Unit's movable and non-maovable asset register used in a proactive manner to monitor, assess and reort on assest, condition, location and value:                                </t>
    </r>
    <r>
      <rPr>
        <b/>
        <i/>
        <sz val="9"/>
        <color indexed="8"/>
        <rFont val="Arial"/>
        <family val="2"/>
      </rPr>
      <t>(1) Active register;          (2) Numerical counts;            (3) Quarterly certification of assets.</t>
    </r>
  </si>
  <si>
    <t>501 samples</t>
  </si>
  <si>
    <t>1002 samples</t>
  </si>
  <si>
    <t>1503 samples</t>
  </si>
  <si>
    <t>2005 samples</t>
  </si>
  <si>
    <t>To ensure effective administration support and effective secretariat support services</t>
  </si>
  <si>
    <t>Quality Management- Minutes</t>
  </si>
  <si>
    <t>Currently inconsistent</t>
  </si>
  <si>
    <t xml:space="preserve">1. Implement Quality  Management                        by having all minutes signed off by all appropriate levels of authority.                     Strive for zero defect by minimising errors.                                             </t>
  </si>
  <si>
    <t xml:space="preserve">1. Implement Quality  Management                        by having all minutes signed off by all appropriate levels of authority.                     Strive for zero defect by minimising errors.                                                       </t>
  </si>
  <si>
    <t xml:space="preserve">1. Implement Quality  Management                        by having all minutes signed off by all appropriate levels of authority.                     Strive for zero defect by minimising errors.                                                   </t>
  </si>
  <si>
    <t>Current inconsistency in respect of distribution of minutes. Current dispatch varies from 1-7 days.</t>
  </si>
  <si>
    <t xml:space="preserve">Turnaraound Time for finalisation of minutes  7 days after the meeting.          </t>
  </si>
  <si>
    <t xml:space="preserve">Implementaion of Decision Tracking System already effected for the Executive Committee.  </t>
  </si>
  <si>
    <t>Decision Tracking system to be extended to the Council and Portfolio Committees.</t>
  </si>
  <si>
    <t xml:space="preserve">Statistics of number of pages, complexity of content as well as jargon have not been maintained.  </t>
  </si>
  <si>
    <t>Translation of selected Committee Agendas &amp; Minutes.  Turnaround Time is 15-20 minutes per page. Measurement of Quality: Number of complaints received regarding accuracy. Also to keep a record of outputs and timelines.</t>
  </si>
  <si>
    <t>Weekly calendars of meetings specifying : venues, dates, times and responsible Committee Officers.</t>
  </si>
  <si>
    <t>Annual, monthly and weekly calendars of meetings specifying : venues, dates, times and responsible Committee Officers.</t>
  </si>
  <si>
    <t>Currently only minutes of Executive Committee meetings are captured for decision-tracking</t>
  </si>
  <si>
    <t>Current inconsistency in respect of compilation of agendas. Current dispatch varies from 1-7 days.</t>
  </si>
  <si>
    <t>Current inconsistency in respect of distribution of agendas.  Current dispatch varies from 1-7 days.</t>
  </si>
  <si>
    <t xml:space="preserve">Draft agenda items presented to chairpersons for discussion 8 days before  meeting.  </t>
  </si>
  <si>
    <t>Distribution of Agendas</t>
  </si>
  <si>
    <t>Current inconsistency of  distribution of agendas. Prior dispatch varies from 1-7 days.</t>
  </si>
  <si>
    <t>Agenda dispatached by printing 7 days before meeting - put in councillors boxes.</t>
  </si>
  <si>
    <t>Distribution of Minutes</t>
  </si>
  <si>
    <t>Minutes dispatched 7 days after meeting- put in Councillors boxes</t>
  </si>
  <si>
    <t>Distribution of Tabled Items</t>
  </si>
  <si>
    <t>Current inconsistency in respect of distribution of tabled items. Current dispatch varies from 1-7 days.</t>
  </si>
  <si>
    <t>Tabled items circular dispatched 7 days after meeting- put in Councillors boxes</t>
  </si>
  <si>
    <t>Only Executive Committee minutes available on intranet.</t>
  </si>
  <si>
    <t>Minutes of all Council and Committee meetings available on the intranet 7 days after meeting.</t>
  </si>
  <si>
    <t>Minutes of all Council and Committee meetings available on the internet 7 days after meeting.</t>
  </si>
  <si>
    <t>Ad Hoc Arrangements require improvement.</t>
  </si>
  <si>
    <t>Within two days of receipt, documents are registered on the Document Management System.</t>
  </si>
  <si>
    <t>Ensure secratriat staff attend IDP/ Budget Izimbizo/ public meetings/ workshops in order to capture the proceedings</t>
  </si>
  <si>
    <t>Ad Hoc Arrangements require improvement</t>
  </si>
  <si>
    <t>Turn-around time for submission of finalized minutes to IDP office 7 days.</t>
  </si>
  <si>
    <t>R thousand</t>
  </si>
  <si>
    <t>July</t>
  </si>
  <si>
    <t>August</t>
  </si>
  <si>
    <t>Sept.</t>
  </si>
  <si>
    <t>October</t>
  </si>
  <si>
    <t>Nov.</t>
  </si>
  <si>
    <t>Dec.</t>
  </si>
  <si>
    <t>January</t>
  </si>
  <si>
    <t>Feb.</t>
  </si>
  <si>
    <t>March</t>
  </si>
  <si>
    <t>April</t>
  </si>
  <si>
    <t>May</t>
  </si>
  <si>
    <t>June</t>
  </si>
  <si>
    <r>
      <t>Multi-year expenditure</t>
    </r>
    <r>
      <rPr>
        <b/>
        <i/>
        <sz val="12"/>
        <rFont val="Arial Narrow"/>
        <family val="2"/>
      </rPr>
      <t xml:space="preserve"> to be appropriated</t>
    </r>
  </si>
  <si>
    <t>Capital multi-year expenditure sub-total</t>
  </si>
  <si>
    <t>November</t>
  </si>
  <si>
    <t>December</t>
  </si>
  <si>
    <t>February</t>
  </si>
  <si>
    <t>ANNEXURE A: MONTHLY PROJECTION OF REVENUE BY EACH SOURCE</t>
  </si>
  <si>
    <t>ANNEXURE B: MONTHLY PROJECTION OF REVENUE COLLECTED BY EACH VOTE</t>
  </si>
  <si>
    <t>ANNEXURE D: MONTHLY PROJECTION OF CAPITAL  EXPENDITURE BY VOTE</t>
  </si>
  <si>
    <t>nil required</t>
  </si>
  <si>
    <t>Public Notice on IDP Process Plan</t>
  </si>
  <si>
    <t>Public Notice on Drafting of IDP</t>
  </si>
  <si>
    <t>Advert of IDP draft document for public comment</t>
  </si>
  <si>
    <t>Public Notice on Adoption of the IDP</t>
  </si>
  <si>
    <t>4 x Public notices and Adverts</t>
  </si>
  <si>
    <t>Appointment of contractor and 50% of construction completed</t>
  </si>
  <si>
    <t>100% of Construction completed</t>
  </si>
  <si>
    <t>25% Construction of facility</t>
  </si>
  <si>
    <t>50% Construction of facility</t>
  </si>
  <si>
    <t>75% Construction of facility</t>
  </si>
  <si>
    <t>100% Construction of facility</t>
  </si>
  <si>
    <t>(1) 16 CTSC meetings- toaddress prior year findings;      (2) 60 % reduction of non-recurring management report findings from the Auditor General of the prior year</t>
  </si>
  <si>
    <t xml:space="preserve">60% of auditors trained in the financial year </t>
  </si>
  <si>
    <t>Annual Report tabled in Council by the 31st January 2012</t>
  </si>
  <si>
    <t>100% payment of contracts paid on due date.</t>
  </si>
  <si>
    <t>100% payment of contracts paid  on due date.</t>
  </si>
  <si>
    <t>Installation of new sewer pumps</t>
  </si>
  <si>
    <t>Ward 35</t>
  </si>
  <si>
    <t xml:space="preserve">Replace 3000m of defective sanitation pipe; </t>
  </si>
  <si>
    <t>800m</t>
  </si>
  <si>
    <t>Rehabilitation of roads</t>
  </si>
  <si>
    <t xml:space="preserve">Complete roadworks </t>
  </si>
  <si>
    <t>construction and capping of containment berms</t>
  </si>
  <si>
    <t>Completion of containment berms</t>
  </si>
  <si>
    <t>construction of female change rooms</t>
  </si>
  <si>
    <t>Completion of female changerooms</t>
  </si>
  <si>
    <t>construction of offices</t>
  </si>
  <si>
    <t xml:space="preserve">Completion of offices, </t>
  </si>
  <si>
    <t xml:space="preserve"> installation of new weigh bridge</t>
  </si>
  <si>
    <t>installation of new weigh bridge</t>
  </si>
  <si>
    <t>upgrade leachate pump system</t>
  </si>
  <si>
    <t>Complete leachate pump system.</t>
  </si>
  <si>
    <t xml:space="preserve">rehabiltation of 7 hectare area of uncovered waste;  </t>
  </si>
  <si>
    <t>Completed rehabilation of site (7 Hectare area)</t>
  </si>
  <si>
    <t xml:space="preserve">Complete new ramps and bridge widening for Upgrade to N3/Chota Motala Interchange </t>
  </si>
  <si>
    <t>Planning and design report for Upgrade of CB Downes Road by June 2012</t>
  </si>
  <si>
    <t xml:space="preserve">Maintain not more than 30% for salary and wage curve for operating budget </t>
  </si>
  <si>
    <t xml:space="preserve">Maintained at least 4% for maintenance and repairs on an operating budget </t>
  </si>
  <si>
    <t>1. Commence construction of outfall; 2. continue preliminary design.</t>
  </si>
  <si>
    <t>60 completed top structures</t>
  </si>
  <si>
    <t>133 completed top structures</t>
  </si>
  <si>
    <t>No sales in 2010/ 2011</t>
  </si>
  <si>
    <t>to be confirmed on receipt of funds</t>
  </si>
  <si>
    <t>Grant funding - required funding to be determined by business plan.</t>
  </si>
  <si>
    <t>1 750 000</t>
  </si>
  <si>
    <t>2 625 000</t>
  </si>
  <si>
    <t>3 500 000</t>
  </si>
  <si>
    <t>All resolutions arising from committee minutes per quarter to be uploaded and sent to relevant Strategic Executive</t>
  </si>
  <si>
    <t>Translation services  currently provided for Council and Portfolio Committees and documents sent by other units.</t>
  </si>
  <si>
    <t xml:space="preserve">100% provision of translation/ interpretation, as required/ requested, at Council, Portfolio Committee meetings, hearings, ad-hoc meetings and documents.                                           </t>
  </si>
  <si>
    <t>All committee officers trained and allocation of staff to committees to facilitate the process finalised.</t>
  </si>
  <si>
    <t>Establishment of Ward Committees</t>
  </si>
  <si>
    <t>Term of office of current ward committees expired with the end of term of previous Councillors</t>
  </si>
  <si>
    <t>Establish 37 ward committees by the 18 August 2011</t>
  </si>
  <si>
    <t>Establish 37 ward committees by the 18 August 2012</t>
  </si>
  <si>
    <t>1-37</t>
  </si>
  <si>
    <t>Training of Ward Committee Members</t>
  </si>
  <si>
    <t>Last training was conducted with previous ward committee members in November 2010</t>
  </si>
  <si>
    <t>20 training sessions conducted within the financial year.</t>
  </si>
  <si>
    <t xml:space="preserve">10 training sessions </t>
  </si>
  <si>
    <t xml:space="preserve">20 training sessions </t>
  </si>
  <si>
    <t>Appointment of Ward Assistants</t>
  </si>
  <si>
    <t>Contracts of current ward assistants expired on the 31 May 2011</t>
  </si>
  <si>
    <t xml:space="preserve">Appointment of 37 ward assistants by the 01 August 2011 </t>
  </si>
  <si>
    <t>Appointment of 37 ward assistants by the 01 August 2012</t>
  </si>
  <si>
    <t>Nil required</t>
  </si>
  <si>
    <t>Training of Ward Assistants</t>
  </si>
  <si>
    <t>Last training of ward assistants was conducted in February 2009</t>
  </si>
  <si>
    <t>1 x Training session on Office Administration for 37 ward assistants</t>
  </si>
  <si>
    <t>Community Meetings</t>
  </si>
  <si>
    <t xml:space="preserve">Number of community meetings to be held during the year must be within the approved  policy guidelines (minimum of 4 per ward and a maximum of 12) </t>
  </si>
  <si>
    <t>Ward Committee Meetings</t>
  </si>
  <si>
    <t xml:space="preserve">Number of ward committee meetings to be held during the year must be within the approved  policy guidelines (minimum of 6 per ward and a maximum of 12) </t>
  </si>
  <si>
    <t>Functioning of Ward Commitees</t>
  </si>
  <si>
    <t>Currently no tool to monitor the functioning of ward committees</t>
  </si>
  <si>
    <t>Establish and implement a tool that will monitor the functioning of ward committees on a monthly basis</t>
  </si>
  <si>
    <t xml:space="preserve">37 reports  per month (1 per ward).                  </t>
  </si>
  <si>
    <t xml:space="preserve">Good Governance &amp; Public Participation </t>
  </si>
  <si>
    <t>Public Participation framework</t>
  </si>
  <si>
    <t>Draft Public Participation framework</t>
  </si>
  <si>
    <t>Developed and approved Public Participation Framework</t>
  </si>
  <si>
    <t>Developed Public Participation Framework approved by EXCO</t>
  </si>
  <si>
    <t>120 000</t>
  </si>
  <si>
    <t>60 000</t>
  </si>
  <si>
    <t>Educataion  and Training</t>
  </si>
  <si>
    <t>Advocacy for senior citizens</t>
  </si>
  <si>
    <t>increased abuse directed to elderly people.</t>
  </si>
  <si>
    <t>Conduct 5 zonal awareness campaigns relating to conditions that affect the elderly</t>
  </si>
  <si>
    <t>1 awarness campaign - zone 1</t>
  </si>
  <si>
    <t>330 000</t>
  </si>
  <si>
    <t>Promote Active Ageing</t>
  </si>
  <si>
    <t>lack of exercise amongst elderly people.</t>
  </si>
  <si>
    <t>Provide sporting equipment to established elderly groups in order to promote active ageing</t>
  </si>
  <si>
    <t>Identify established elderly groups that will serve as beneficiaries of sporting equipment and compile needs analysis</t>
  </si>
  <si>
    <t>3 000</t>
  </si>
  <si>
    <t>Local Advisory Council for Children</t>
  </si>
  <si>
    <t>non existant.</t>
  </si>
  <si>
    <t>Functional Local Advisory Council for Children (LACC).</t>
  </si>
  <si>
    <t>Obtain confirmed representatives to sit on the LACC from relevant stakeholders as per the National Service Delivery Guide for Municipalities in the Children Sector</t>
  </si>
  <si>
    <t>Presentation to EXCO/Full Council and Adoption of LACC.</t>
  </si>
  <si>
    <t>1 x quarterly meeting of the LACC</t>
  </si>
  <si>
    <t>10 000</t>
  </si>
  <si>
    <t>20 000</t>
  </si>
  <si>
    <t>30 000</t>
  </si>
  <si>
    <t>Promote Child Participation</t>
  </si>
  <si>
    <t>non-existant Junior City Council</t>
  </si>
  <si>
    <t xml:space="preserve">Consult with schools to appoint representatives to sit on the JCC </t>
  </si>
  <si>
    <t>Submit report to Council for the establishment of the JCC</t>
  </si>
  <si>
    <t>Inauguration of JCC by Council.</t>
  </si>
  <si>
    <t>R50 000.</t>
  </si>
  <si>
    <t>Induction and development of Terms of Reference for JCC.</t>
  </si>
  <si>
    <t>80 000</t>
  </si>
  <si>
    <t xml:space="preserve">Outreach and sport development programs </t>
  </si>
  <si>
    <t>Implement Structured sports development program for youth within the Msunduzi Municipality</t>
  </si>
  <si>
    <t>Consult with the internal sports development business unit and develop implementation plan and update SDBIP with applicable targets.</t>
  </si>
  <si>
    <t>2 500 000</t>
  </si>
  <si>
    <t>Education  and Training</t>
  </si>
  <si>
    <t>To improve basic literacy of society with special focus on targeted groups including children, youth, women and people with disability.</t>
  </si>
  <si>
    <t>7 500</t>
  </si>
  <si>
    <t>Community and Social Development Services</t>
  </si>
  <si>
    <t>To ensure the participation of all stakeholders in the decision making of the municipality and efficient functioning of ward committees, complying at all times with the provisions of the Systems Act.</t>
  </si>
  <si>
    <t>non existent.</t>
  </si>
  <si>
    <t>Children,Youth,Gender,Persons with disabilities, Elderly &amp; HIV&amp;AIDS</t>
  </si>
  <si>
    <t>Lack of co-ordinated and integrated development  programs for vulnerable groups</t>
  </si>
  <si>
    <t>Conduct Feasibility to identify existing groups</t>
  </si>
  <si>
    <t>50 000.00</t>
  </si>
  <si>
    <t>Establish forums for each vulnerable group</t>
  </si>
  <si>
    <t>Create a database of each vulnerable group, including  needs and specific programs</t>
  </si>
  <si>
    <t>Developed programme of action/ implementation for each vulnerable group</t>
  </si>
  <si>
    <t>250 000.00</t>
  </si>
  <si>
    <t>Mainstream the agenda of all vulnerable groups</t>
  </si>
  <si>
    <t>Current policies do not cater for the needs of vulnerable groups</t>
  </si>
  <si>
    <t>Review all relevant municipal policies to ensure that they cater for the needs of vulnerable groups</t>
  </si>
  <si>
    <t>Identify and audit all relevant policies</t>
  </si>
  <si>
    <t>Identify and review all relevant policies and have draft policies available for consultation</t>
  </si>
  <si>
    <t>(1) Consultation with relevant stakeholders (2) Council approval of all reviewed policies</t>
  </si>
  <si>
    <t>R 80 000</t>
  </si>
  <si>
    <t>Monitoring and evaluation: Report on progress made on the implementation of the reviewed policies</t>
  </si>
  <si>
    <t>120 000.00</t>
  </si>
  <si>
    <t>Operation Sukuma Sakhe</t>
  </si>
  <si>
    <t>Non-representation from business units</t>
  </si>
  <si>
    <t>Coordinate the participation of the municipality in the implementation of Operation Sukuma Sakhe (OSS)</t>
  </si>
  <si>
    <t>45 000 .00</t>
  </si>
  <si>
    <t>Coordinate  International, National, Provincial and Municipal Calendar of events</t>
  </si>
  <si>
    <t xml:space="preserve">Lack of co-ordinated response towards celebrative/ commemorative/ etc. events for vulnerable groups </t>
  </si>
  <si>
    <t>Compile annual calendar of events indicating applicable dates of celebration/ commemoration/ etc. for all vulnerable groups</t>
  </si>
  <si>
    <t>Submit report to Council for adoption and support of the calendar of events</t>
  </si>
  <si>
    <t>1 500 000.00</t>
  </si>
  <si>
    <t xml:space="preserve">Upgrade of ABM Offices: Vulindlela Multi-purpose offices </t>
  </si>
  <si>
    <t xml:space="preserve">Non furnished incomplete office building </t>
  </si>
  <si>
    <t xml:space="preserve">Purchase of furniture for Vulindlela ABM offices, Landscaping, Paving &amp; the installation of burglar bars </t>
  </si>
  <si>
    <t xml:space="preserve">Develop specifications and tender requests  </t>
  </si>
  <si>
    <t>Advertise for purchasing of furniture, advertise for the appointment of service provider for Landscaping, Paving &amp; Burglar bars</t>
  </si>
  <si>
    <t>9000. 00</t>
  </si>
  <si>
    <t>Purchase and acquisition of furniture and appointment of service provider for Landscaping, Paving &amp; Burglar bars</t>
  </si>
  <si>
    <t>Landscaping, Paving &amp; Burglar bars completed</t>
  </si>
  <si>
    <t>350 000</t>
  </si>
  <si>
    <t xml:space="preserve">Upgrade of ABM Offices: Ashburton  ABM offices  </t>
  </si>
  <si>
    <t>Roof leaking</t>
  </si>
  <si>
    <t>100 % Repaired Roof at Ashburton ABM Office</t>
  </si>
  <si>
    <t>Develop specifications and tender request</t>
  </si>
  <si>
    <t xml:space="preserve">Advertise for the appointment of service provider </t>
  </si>
  <si>
    <t>Completed roof repairs at Ashburton ABM Offices</t>
  </si>
  <si>
    <t>80 000.00</t>
  </si>
  <si>
    <t>Refurbishment of Ward Offices</t>
  </si>
  <si>
    <t xml:space="preserve">23 Ward offices need to be refurbished </t>
  </si>
  <si>
    <t>23 Refurbished ward offices as per applicable refurbishment schedule</t>
  </si>
  <si>
    <t>12 Ward Offices completely refurbished</t>
  </si>
  <si>
    <t>401 217. 39</t>
  </si>
  <si>
    <t>23 Ward Offices completely refurbished</t>
  </si>
  <si>
    <t>769 000.00</t>
  </si>
  <si>
    <t>1,2,3,7,8,9,10,11,12,13,14,15,16,17,18,19,20,21,22,23,25,26,29</t>
  </si>
  <si>
    <t>1. To construct new community and public facilities and maintaining existing structures.           2. To ensure the participation of all stakeholders in the decision making of the municipality and efficient functioning of ward committees, complying at all times with the provisions of the Systems Act.</t>
  </si>
  <si>
    <t>Construction of uMthombo Wolwazi Creche</t>
  </si>
  <si>
    <t>Poorly (shabby) constructed mud brick house.</t>
  </si>
  <si>
    <t>100% complete construction of uMthombo Wolwazi Early Childhood Development centre</t>
  </si>
  <si>
    <t>Completed Feasibility Study</t>
  </si>
  <si>
    <t>Advertise tender for the appoinment of a service provider &amp; appoint service provider</t>
  </si>
  <si>
    <t>Rehabilitation of Inkazimulo Child Care Community Centre.</t>
  </si>
  <si>
    <t>structure incomplete</t>
  </si>
  <si>
    <t>Add Kitchen&amp;Toilets.</t>
  </si>
  <si>
    <t>Feasibility Phase</t>
  </si>
  <si>
    <t>Design Phase</t>
  </si>
  <si>
    <t>20 000.00</t>
  </si>
  <si>
    <t>Procurement Phase</t>
  </si>
  <si>
    <t>Execution / Project Completion</t>
  </si>
  <si>
    <t>Construction of Zenzeleni Pre-School</t>
  </si>
  <si>
    <t>Debilitated Prefeb</t>
  </si>
  <si>
    <t>Constrcution of Iswelihle Creche</t>
  </si>
  <si>
    <t>Unsuitable structure</t>
  </si>
  <si>
    <t>Construction of Sitholulwazi Creche</t>
  </si>
  <si>
    <t>mud shabby house.</t>
  </si>
  <si>
    <t>Rehabilitation of Mpumuza Community Creche</t>
  </si>
  <si>
    <t>Inadequate Space</t>
  </si>
  <si>
    <t>add a Room&amp;Toilets.</t>
  </si>
  <si>
    <t>Construction of God’s Community Creche</t>
  </si>
  <si>
    <t>Well built ECD Centre.</t>
  </si>
  <si>
    <t>Construction of Sakhisizwe ECD Centre.</t>
  </si>
  <si>
    <t>Structure not suitable</t>
  </si>
  <si>
    <t>Construction of Mkhuleko Creche</t>
  </si>
  <si>
    <t>Construction of Ikusaselihle Day Care Centre</t>
  </si>
  <si>
    <t>Community &amp; Social Development Services</t>
  </si>
  <si>
    <t>1. To construct new community and public facilities and maintaining existing structures.                                 2. To ensure the participation of all stakeholders in the decision making of the municipality and efficient functioning of ward committees, complying at all times with the provisions of the Systems Act.</t>
  </si>
  <si>
    <t xml:space="preserve">To ensure that all communities have access to basic community facilities and social services.                 </t>
  </si>
  <si>
    <t>55 000</t>
  </si>
  <si>
    <t>Payment to Community members on the Oversight Committee</t>
  </si>
  <si>
    <t xml:space="preserve">35% Reduction in debtors </t>
  </si>
  <si>
    <t>COGTA - 21, 8m    CNL - 3,5m</t>
  </si>
  <si>
    <t>71 ward committee meetings held since 01 July 2010-30 April 2011</t>
  </si>
  <si>
    <t>48 community meetings held since 01 July 2010-30 April 2011</t>
  </si>
  <si>
    <t>Total number of qualified traffic officers 48</t>
  </si>
  <si>
    <t>salaries budget</t>
  </si>
  <si>
    <t xml:space="preserve">Purchase 3 heavy duty printers to increase the number of printered summons </t>
  </si>
  <si>
    <t>Purchase of heavy duty printers</t>
  </si>
  <si>
    <r>
      <t xml:space="preserve">120 premises of scheduled and listed activities,including premises with fuel burning appliances, ito </t>
    </r>
    <r>
      <rPr>
        <b/>
        <sz val="9"/>
        <rFont val="Arial"/>
        <family val="2"/>
      </rPr>
      <t>NEM:Air Quality Act</t>
    </r>
    <r>
      <rPr>
        <sz val="9"/>
        <rFont val="Arial"/>
        <family val="2"/>
      </rPr>
      <t>, and Smoke Control Regulations.</t>
    </r>
  </si>
  <si>
    <t>inspection and licencing of scheduled  and listed activities, and registration of all fuel burning appliances, ito applicable legislation at 120 premises.</t>
  </si>
  <si>
    <t>inspection and licencing of scheduled  and listed activities, and registration of all fuel burning appliances, ito applicable legislation at 30 premises.</t>
  </si>
  <si>
    <t>inspection and licencing of scheduled  and listed activities, and registration of all fuel burning appliances, ito applicable legislation at 60 premises.</t>
  </si>
  <si>
    <t>inspection and licencing of scheduled  and listed activities, and registration of all fuel burning appliances, ito applicable legislation at 90 premises.</t>
  </si>
  <si>
    <r>
      <t xml:space="preserve">monitoring of criteria pollutants as defined in the </t>
    </r>
    <r>
      <rPr>
        <b/>
        <sz val="9"/>
        <rFont val="Arial"/>
        <family val="2"/>
      </rPr>
      <t>NEM: Air Quality Act (NEM:AQA)</t>
    </r>
    <r>
      <rPr>
        <sz val="9"/>
        <rFont val="Arial"/>
        <family val="2"/>
      </rPr>
      <t>from 3 air quality monitoring stations located at Edendale, Central CBD and Northdale</t>
    </r>
  </si>
  <si>
    <r>
      <t xml:space="preserve">Monitor, on a quarterly basis, criteria pollutants as defined in the </t>
    </r>
    <r>
      <rPr>
        <b/>
        <sz val="9"/>
        <rFont val="Arial"/>
        <family val="2"/>
      </rPr>
      <t>NEM:</t>
    </r>
    <r>
      <rPr>
        <sz val="9"/>
        <rFont val="Arial"/>
        <family val="2"/>
      </rPr>
      <t xml:space="preserve"> </t>
    </r>
    <r>
      <rPr>
        <b/>
        <sz val="9"/>
        <rFont val="Arial"/>
        <family val="2"/>
      </rPr>
      <t xml:space="preserve">Air Quality Act </t>
    </r>
    <r>
      <rPr>
        <sz val="9"/>
        <rFont val="Arial"/>
        <family val="2"/>
      </rPr>
      <t>at 3 air quality monitoring stations located at Edendale, Central CBD &amp; Northdale</t>
    </r>
  </si>
  <si>
    <t>collection/ analysis of data and station maintenance in order to identify pollutants at 3 stations (Edendale, Central CBD &amp; Northdale</t>
  </si>
  <si>
    <t>Inspect 1 600 premises in order to ensure that they comply 100% with legal standards</t>
  </si>
  <si>
    <t>240 food samples for chemical analysis. 120 swabs of food surfaces and handlers for bacteriological analysis</t>
  </si>
  <si>
    <t>To conduct testing on 360 food samples and 120 swabs in order to obtain 100% compliance in terms of the FCD Act 54 of 1972</t>
  </si>
  <si>
    <t>36 300</t>
  </si>
  <si>
    <t>9 075</t>
  </si>
  <si>
    <t>baiting &amp; treatment of harbourage areas  - 1200 baiting sites in informal settlements, garden refuse sites,dumping spots commercial, industrial and residential areas.</t>
  </si>
  <si>
    <t xml:space="preserve">Baiting &amp; treatment at 1200 sites in order to prevent vector borne diseases </t>
  </si>
  <si>
    <t>investigation of complaints received from public, residents, councillors, government departments and NGOs  (complaints dependent on seasonal and environmental factors)</t>
  </si>
  <si>
    <t>inspection of 480 premises annually</t>
  </si>
  <si>
    <t>inspection of 1680 premises annually</t>
  </si>
  <si>
    <t>240 creches inspected annually</t>
  </si>
  <si>
    <t>30 funeral undertakers inspected annually</t>
  </si>
  <si>
    <t>investigation of complaints received from public, residents, councillors, government departments and NGOs(complaints dependent on seasonal  events)</t>
  </si>
  <si>
    <t>800 premises comprising of commercial; residential; industrial and institutions inspected annually</t>
  </si>
  <si>
    <t>investigation of  notifications received from the KZNPA District office: Communicable Disease Control (dependent on seasonal and environmental factors)</t>
  </si>
  <si>
    <t xml:space="preserve"> Prevention of spread of diseases based on notifications received and investigated in terms of policy relating to Communicable Disease Control - 100% of notifications investigated</t>
  </si>
  <si>
    <t>100% of notifications investigated</t>
  </si>
  <si>
    <t>60 training &amp; education programs conducted annually</t>
  </si>
  <si>
    <t>investigation of contraventions in terms of non compliance with relevant Bylaws, Acts and Regulations (baseline depending on non-compliance)</t>
  </si>
  <si>
    <t>notices issued in all cases of contraventions and summons issued due to non compliance of notice (turn around time depending on time given for compliance and severity of offence)</t>
  </si>
  <si>
    <t>100% - in terms of the number of contraventions</t>
  </si>
  <si>
    <t xml:space="preserve"> Environmental Health: Health promotion/ education</t>
  </si>
  <si>
    <t>25; 27; 28; 30; 36</t>
  </si>
  <si>
    <t xml:space="preserve">A total of four (1 per quarter) Local AIDS Committee (LAC) meetings held by June 2012.   </t>
  </si>
  <si>
    <t xml:space="preserve">one Local Aids Committee (LAC) meeting held in 2010/ 2011 </t>
  </si>
  <si>
    <t>28 000</t>
  </si>
  <si>
    <t xml:space="preserve">HIV&amp;AIDS related training to the Councillors. i.e a) 2 days session for the first 18 ward councillors b)  2 days session for the last 19 ward councillors </t>
  </si>
  <si>
    <t>18 Ward AIDS Committees established</t>
  </si>
  <si>
    <t>R21 000.00</t>
  </si>
  <si>
    <t>21 000</t>
  </si>
  <si>
    <t>12 wards with established Sukuma Sakhe Committees in place</t>
  </si>
  <si>
    <t>Nil budget required</t>
  </si>
  <si>
    <t>24 wards with established Sukuma Sakhe Committees in place</t>
  </si>
  <si>
    <t>37 wards with established Sukuma Sakhe Committees in place</t>
  </si>
  <si>
    <t>Dept. of Arts &amp; Culture</t>
  </si>
  <si>
    <t>Develop specifications, advertise tender for appointment of service provider, appoint service proider. Update SDBIP with targets for completion</t>
  </si>
  <si>
    <t>Department of Sports &amp;Recreation; Atheletics South Africa</t>
  </si>
  <si>
    <t>no cost to Council</t>
  </si>
  <si>
    <t>dependent on funding application &amp; approval</t>
  </si>
  <si>
    <t>n/A</t>
  </si>
  <si>
    <t>to be confirmed on approval of funding</t>
  </si>
  <si>
    <t>IDP CAPITAL PROJECTS 2011-2016</t>
  </si>
  <si>
    <t>ROADS NETWORK MASTER PLAN</t>
  </si>
  <si>
    <t>STRATEGIC BUSINESS UNIT:</t>
  </si>
  <si>
    <t>Sub-Unit/ Function</t>
  </si>
  <si>
    <t>PROJECT NAME:</t>
  </si>
  <si>
    <t>Ward</t>
  </si>
  <si>
    <t>IDP NUMBER:</t>
  </si>
  <si>
    <t>2011-2012</t>
  </si>
  <si>
    <t>2012-2013</t>
  </si>
  <si>
    <t>2013-2014</t>
  </si>
  <si>
    <t>2014-2015</t>
  </si>
  <si>
    <t>2015-2016</t>
  </si>
  <si>
    <t>Funding Source</t>
  </si>
  <si>
    <t>Comments</t>
  </si>
  <si>
    <t xml:space="preserve">Infrastructure Development, Service Delivery </t>
  </si>
  <si>
    <t>Roads, Transportation and Public Works</t>
  </si>
  <si>
    <t>Upgrade of Unit P internal Roads</t>
  </si>
  <si>
    <t>Moscow Roads</t>
  </si>
  <si>
    <t>Intergrated Rapid Transportation Network (IRPTN) Planning</t>
  </si>
  <si>
    <t>Committed - Council contribution; developer paid R1 million for design and construction in 2009</t>
  </si>
  <si>
    <t>Committed - Council contribution over next 3 years</t>
  </si>
  <si>
    <t>Upgrade Lester Brown Link Rd</t>
  </si>
  <si>
    <t>Urgent traffic control measures</t>
  </si>
  <si>
    <t>Urgent installation from prioritized list</t>
  </si>
  <si>
    <t>Feasibility, business plan; paving, ablutions, bus shelters, seating, etc.</t>
  </si>
  <si>
    <t>Update Roads Asset Management Plan</t>
  </si>
  <si>
    <t>THEMBALIHLE - TAMBOVILLE CULVERT AND LINK ROAD</t>
  </si>
  <si>
    <t>Upgrade D2069-Mthalane Rd</t>
  </si>
  <si>
    <t>Malala Road - Isinathingi</t>
  </si>
  <si>
    <t>Upgrade of Hanniville internal Roads</t>
  </si>
  <si>
    <t>Upgrade D1122 Rd</t>
  </si>
  <si>
    <t>Upgrading of Khoza Rd</t>
  </si>
  <si>
    <t>Mbucwana Rd</t>
  </si>
  <si>
    <t>Upgrade Simelane Rd</t>
  </si>
  <si>
    <t>Upgrad Storm-water Drainage along Dambuza Rd</t>
  </si>
  <si>
    <t xml:space="preserve">Upgrade of gravel roads:Mthethomusha,Natshi Rd, Hadebe Rd, Dipini Rd, Thula Rd, Hlengwa Rd, Bhula Rd, </t>
  </si>
  <si>
    <t>Upgrade of Sobhomoro Rd</t>
  </si>
  <si>
    <t xml:space="preserve">Upgrade of Hlubi Rd, Nkosi Rd, Ntombela Rd, D. Shezi Rd, Nshingila Rd &amp; Mpungose Rd - </t>
  </si>
  <si>
    <t>Upgrade KwaNyamazane  Roads</t>
  </si>
  <si>
    <t>Upgrade of D1139 Rd, Vulindlela</t>
  </si>
  <si>
    <t>8</t>
  </si>
  <si>
    <t>Upgrade of gravel roads</t>
  </si>
  <si>
    <t>Upgrade of Willowfountain Rd Extension</t>
  </si>
  <si>
    <t>Construction of new road - Zondi store</t>
  </si>
  <si>
    <t>17</t>
  </si>
  <si>
    <t xml:space="preserve">Upgrade of gravel roads - Caluza </t>
  </si>
  <si>
    <t>Upgrade of Mbanjwa Rd</t>
  </si>
  <si>
    <t>Upgrade of Harewood Rd</t>
  </si>
  <si>
    <t>Road rehabilitation PMS</t>
  </si>
  <si>
    <t>Upgrade of roads - Route 78</t>
  </si>
  <si>
    <t>Upgrade of link road between Thembalihle and Tamboville</t>
  </si>
  <si>
    <t>34</t>
  </si>
  <si>
    <t xml:space="preserve">New footpaths, kerbing and channeling - Sobantu </t>
  </si>
  <si>
    <t xml:space="preserve">New footpaths, kerbing and channeling - Central areas </t>
  </si>
  <si>
    <t xml:space="preserve">New footpaths, kerbing and channeling - Northern areas </t>
  </si>
  <si>
    <t>New footpaths, kerbing and channeling - Edendale</t>
  </si>
  <si>
    <t>Pedestrian footbridges and crossings</t>
  </si>
  <si>
    <t>Edendale /Sutherland Rd re-alignment</t>
  </si>
  <si>
    <t>19, 23</t>
  </si>
  <si>
    <t>New roads project plan</t>
  </si>
  <si>
    <t>CNL, COGTA</t>
  </si>
  <si>
    <t>Plan Bellevue Distributor Road</t>
  </si>
  <si>
    <t>Otto's Bluff, Connor Rd link</t>
  </si>
  <si>
    <t>Burger Street extension</t>
  </si>
  <si>
    <t>Construction of lay bys</t>
  </si>
  <si>
    <t>Construction of bus shelters</t>
  </si>
  <si>
    <t>DOT</t>
  </si>
  <si>
    <t xml:space="preserve">Upgrade of public transport facilities </t>
  </si>
  <si>
    <t>Eradication of gravel roads</t>
  </si>
  <si>
    <t>MIG, CNL</t>
  </si>
  <si>
    <t>TOTAL</t>
  </si>
  <si>
    <t xml:space="preserve">    WATER AND SANITATION</t>
  </si>
  <si>
    <t>Water &amp; Sanitation</t>
  </si>
  <si>
    <t>Install 3000 VIP's in Vulindlela</t>
  </si>
  <si>
    <t>Masons Reservoir and Pipeline [Design Completion and EIA]</t>
  </si>
  <si>
    <t>Design and EIA</t>
  </si>
  <si>
    <t>Survey of sewer infrstructure</t>
  </si>
  <si>
    <t>Design and EIA, water bourne system for 5,000 households</t>
  </si>
  <si>
    <t>Replacement and extensions of pipelines</t>
  </si>
  <si>
    <t>Eradicate 10 km of midblock drains</t>
  </si>
  <si>
    <t>Rehabilitation of Sanitation Infrastructure</t>
  </si>
  <si>
    <t>Replacement of old sewer pipes and pumps</t>
  </si>
  <si>
    <t>Water bourne sanitation for 4,000 households</t>
  </si>
  <si>
    <t>New water installations</t>
  </si>
  <si>
    <t>Construct new reservoir</t>
  </si>
  <si>
    <t>Elimination of Conservancy Tanks [Sewer]</t>
  </si>
  <si>
    <t>20,21</t>
  </si>
  <si>
    <t>Eliminate 5,000 conservancy tanks</t>
  </si>
  <si>
    <t>Elimination of Conservancy Tanks [Water]</t>
  </si>
  <si>
    <t>20, 21</t>
  </si>
  <si>
    <t>Service Midblock Eradication in Sobantu, Ashdown and Imbali [Sewer]</t>
  </si>
  <si>
    <t>14,15, 16, 17,18,19, 23,35</t>
  </si>
  <si>
    <t>Water and sanitation</t>
  </si>
  <si>
    <t>WASTE MANAGEMENT</t>
  </si>
  <si>
    <t>Landfill</t>
  </si>
  <si>
    <t>Waste Management</t>
  </si>
  <si>
    <t>NB. uMgungundlovu District project in Vulindlela: Upgrade of the D1130 Road - R19,275,862. Project will be completed in October 2011.</t>
  </si>
  <si>
    <t>FLEET</t>
  </si>
  <si>
    <t>Fleet</t>
  </si>
  <si>
    <t>Replacement of fleet</t>
  </si>
  <si>
    <t>ELECTRICITY DISTRIBUTION MANAGEMENT</t>
  </si>
  <si>
    <t>Electricity</t>
  </si>
  <si>
    <t>Eskom project</t>
  </si>
  <si>
    <t>Refurbishment of Mini-Subs and Pole Transformers</t>
  </si>
  <si>
    <t>High Mast Lights in Slangspruit / Unit H (Pata) / Dambuza</t>
  </si>
  <si>
    <t>REGIONAL COMMUNITY SERVICES</t>
  </si>
  <si>
    <t>Community Services</t>
  </si>
  <si>
    <t>Airport</t>
  </si>
  <si>
    <t>Cemetries</t>
  </si>
  <si>
    <t xml:space="preserve">Commmunity </t>
  </si>
  <si>
    <t>Health and Social Services</t>
  </si>
  <si>
    <t>Sakhisizwe ECD Centre.</t>
  </si>
  <si>
    <t>16  Unit J.</t>
  </si>
  <si>
    <t>Construction of Inkululeko Educare Centre</t>
  </si>
  <si>
    <t>Ikusaselihle Day Care Centre</t>
  </si>
  <si>
    <t>Construction of Kusile Community Centre</t>
  </si>
  <si>
    <t>Construction of Nsindisweni Children's Home</t>
  </si>
  <si>
    <t>COMMUNITY SERVICES</t>
  </si>
  <si>
    <t>Parks</t>
  </si>
  <si>
    <t>S&amp;R-R2,5m; ASA-R2m, MIG-R10m</t>
  </si>
  <si>
    <t>Feasibility</t>
  </si>
  <si>
    <t>Provision of new Parks- Edendale</t>
  </si>
  <si>
    <t>Winston Churchill Theatre</t>
  </si>
  <si>
    <t>27</t>
  </si>
  <si>
    <t>Department of Arts &amp; Culture</t>
  </si>
  <si>
    <t>Purchase of Specialised Equipment to cut grass</t>
  </si>
  <si>
    <t xml:space="preserve">Revitalisation of Alexandra Park-Feasibility </t>
  </si>
  <si>
    <t>Parks &amp; Open Spaces playground equipment</t>
  </si>
  <si>
    <t>Sports &amp; Recreation Master Plan</t>
  </si>
  <si>
    <t>Plan for refurbishment of sports facilities</t>
  </si>
  <si>
    <t>Indoor sports facility</t>
  </si>
  <si>
    <t>Market</t>
  </si>
  <si>
    <t>Construction of new cold rooms</t>
  </si>
  <si>
    <t>New palisade fencing</t>
  </si>
  <si>
    <t>New entrance gate</t>
  </si>
  <si>
    <t>Tatham Art Gallery</t>
  </si>
  <si>
    <t>Construct parking facility</t>
  </si>
  <si>
    <t>DAC, CNL</t>
  </si>
  <si>
    <t>GOOD GOVERNANCE: ECONOMIC DEVELOPMENT AND PLANNING</t>
  </si>
  <si>
    <t>Economic Development and Planning</t>
  </si>
  <si>
    <t>Informal Economy and Street Trading</t>
  </si>
  <si>
    <t>Informal trade structures</t>
  </si>
  <si>
    <t>Erection of "No Trading "Signage</t>
  </si>
  <si>
    <t>Business Development and Support</t>
  </si>
  <si>
    <t>SATELITE MARKET</t>
  </si>
  <si>
    <t>DEDT</t>
  </si>
  <si>
    <t xml:space="preserve">TOWNSHIP REGENERATION </t>
  </si>
  <si>
    <t>GOOD GOVERNANCE: INFORMATION MANAGEMENT</t>
  </si>
  <si>
    <t>Information Management</t>
  </si>
  <si>
    <t>Information</t>
  </si>
  <si>
    <t>GOOD GOVERNANCE: COUNCIL AND COMMITTEE SUPPORT</t>
  </si>
  <si>
    <t>Council &amp; Committee Support</t>
  </si>
  <si>
    <t>ABM</t>
  </si>
  <si>
    <t>ABM Office upgrade- Vulindlela- Taylors Halt  &amp; Civic Center</t>
  </si>
  <si>
    <t>CSP375</t>
  </si>
  <si>
    <t>€</t>
  </si>
  <si>
    <t>Speaker's Office</t>
  </si>
  <si>
    <t>City Hall</t>
  </si>
  <si>
    <t>City hall Refurbishment</t>
  </si>
  <si>
    <t>GRAND TOTAL</t>
  </si>
  <si>
    <t>ANNEXURE C: MONTHLY PROJECTION OF OPERATIONAL EXPENDITURE BY VOTE</t>
  </si>
  <si>
    <t>SERVICE DELIVERY TARGETS &amp; PERFORMANCE INDICATORS</t>
  </si>
  <si>
    <t>(1) Completed programme and strategy approved by Council.                 (2) Update the SDBIP with relevant targets from approved programme.</t>
  </si>
  <si>
    <t>R75 000</t>
  </si>
  <si>
    <t>R150 000</t>
  </si>
  <si>
    <t>15 000</t>
  </si>
  <si>
    <t>22 500</t>
  </si>
  <si>
    <t>R250 000</t>
  </si>
  <si>
    <t>R375 000</t>
  </si>
  <si>
    <t>R130 000</t>
  </si>
  <si>
    <t>R195 000</t>
  </si>
  <si>
    <t>Develop Business and project plans, and construction</t>
  </si>
  <si>
    <t>Complete Project plans and tender for designs</t>
  </si>
  <si>
    <t>R2 100 000</t>
  </si>
  <si>
    <t>R4 000 000</t>
  </si>
  <si>
    <t>R10 000 000</t>
  </si>
  <si>
    <t>R15 000 000</t>
  </si>
  <si>
    <t>R25 300 000</t>
  </si>
  <si>
    <t>Council Approval of the 2012 - 2017 IDP by the end of June 2012</t>
  </si>
  <si>
    <t>Draft IDP 2012/13 completed by the end of March 2012</t>
  </si>
  <si>
    <t>To train all committee officers on the electronic capturing and display of minutes at all meetings of the Council, Executive Committee and Portfolio Committees.</t>
  </si>
  <si>
    <t xml:space="preserve">Agenda closes 10 days before all meetings .  </t>
  </si>
  <si>
    <t>7 days after meeting: the dispatch of electronic mail to departments to implement decisions.</t>
  </si>
  <si>
    <t>Current baseline is open-ended in terms of which  dispatch of decisions varies.</t>
  </si>
  <si>
    <t>Dispatch of decisions for implementation</t>
  </si>
  <si>
    <t>Maintain turn-around time of not more than 2 days.</t>
  </si>
  <si>
    <t>Printing of Agendas for meetings of EXCO, Council and Portfolio Committees</t>
  </si>
  <si>
    <t>Printing requests from Business Units</t>
  </si>
  <si>
    <t>Customer satisfaction with Printing department</t>
  </si>
  <si>
    <t>Maintain turn-around time of not more than 10 days for printing requests from business units.</t>
  </si>
  <si>
    <t xml:space="preserve">Develop and finalize annual schedule of ward committee meetings by the end of July 2011 and update SDBIP accordingly.                     </t>
  </si>
  <si>
    <t xml:space="preserve">Develop and finalize annual schedule of community meetings by the end of July 2011 and update SDBIP accordingly.                     </t>
  </si>
  <si>
    <t>dependent on finalization of annual schedule</t>
  </si>
  <si>
    <t>500 000</t>
  </si>
  <si>
    <t>Establish Junior City Council (JCC).</t>
  </si>
  <si>
    <t>Establish Structured formations of  vulnerable groups with specific programs</t>
  </si>
  <si>
    <t>150 000.00</t>
  </si>
  <si>
    <t>175 000.00</t>
  </si>
  <si>
    <t>138 000.00</t>
  </si>
  <si>
    <t>350 000.00</t>
  </si>
  <si>
    <t>220 000</t>
  </si>
  <si>
    <t>300 000.00</t>
  </si>
  <si>
    <t>R75, 000</t>
  </si>
  <si>
    <t>Acquire: (a) 1 x complete set of South African Law reports; (b) 1 x complete set of Butterworth Legislation</t>
  </si>
  <si>
    <t>750 000</t>
  </si>
  <si>
    <t>1 125 000</t>
  </si>
  <si>
    <t>75 000</t>
  </si>
  <si>
    <t>Maintain annually updated record of press releases indicating date, time and purpose as well as copies of issued press release.</t>
  </si>
  <si>
    <t xml:space="preserve">Daily, updated record of customer complaints including date, time, nature of complaint and reference number, status towards resolving complaint and timeframe for resolving complaint. </t>
  </si>
  <si>
    <t>Approved SDBIP, 2010/ 2011 available on the municipality's website</t>
  </si>
  <si>
    <t>Quarterly reports on the SDBIP: (1) quarter 4 report on the SDBIP 2010/ 2011;  (2) 4 x quarterly reports on the SDBIP 2012/ 2013</t>
  </si>
  <si>
    <t xml:space="preserve">3 x individual quarterly assessments of  each Manager appointed in terms of Section 57 of the Municipal Systems Act </t>
  </si>
  <si>
    <t>1 x individual quarterly assessments, per each S57 manager, conducted : quarter 1, 2011/ 2012</t>
  </si>
  <si>
    <t>1 x individual quarterly assessments, per each S57 manager, conducted : quarter 1 &amp; 2 2011/ 2012</t>
  </si>
  <si>
    <t>1 x individual quarterly assessments, per each S57 manager, conducted : quarter 1, 2 &amp; 3 2011/ 2012</t>
  </si>
  <si>
    <t>PMS Framework adopted by Council by the start of the financial year, i.e. 31st July 2011</t>
  </si>
  <si>
    <t>3 monthly reports and 1 quarterly report per grant.</t>
  </si>
  <si>
    <t>Bid processing turnaround time not to exceed stipulated policy provisions:  (i) 7 day - quotation 14 days turnaround;     (ii) Public tender -  75 days turnaround time</t>
  </si>
  <si>
    <t xml:space="preserve">1 x Quaterly report submitted to EXCO indicating the number of awards made to preferential suppliers (women,  youth, disabled, HDI's and Cooperatives) </t>
  </si>
  <si>
    <t xml:space="preserve">2 x Quaterly reports submitted to EXCO indicating the number of awards made to preferential suppliers (women, BEE's, youth, disabled, HDI's) </t>
  </si>
  <si>
    <t xml:space="preserve">4 x Quaterly reports submitted to EXCO indicating the number of awards made to preferential suppliers (women, BEE's, youth, disabled, HDI's) </t>
  </si>
  <si>
    <t xml:space="preserve">3 x Quaterly reports submitted to EXCO indicating the number of awards made to preferential suppliers (women, BEE's, youth, disabled, HDI's) </t>
  </si>
  <si>
    <t>2 x Quarterly stock take and report submitted to the Chief Financial Officer.</t>
  </si>
  <si>
    <t>3 x Quarterly stock take and report submitted to the Chief Financial Officer.</t>
  </si>
  <si>
    <t>4 x Quarterly stock take and report submitted to the Chief Financial Officer.</t>
  </si>
  <si>
    <t>6 X Monthly analysis reconcilliation report on fuel consuption that will indicate and address any of the losses and theft</t>
  </si>
  <si>
    <t>9 X Monthly analysis reconcilliation report on fuel consuption that will indicate and address any of the losses and theft</t>
  </si>
  <si>
    <t>12 X Monthly analysis reconcilliation report on fuel consuption that will indicate and address any of the losses and theft</t>
  </si>
  <si>
    <t xml:space="preserve">Develop 12 x   detailed monthly  reconcilliation of fuel dispatched per vehicle and per user </t>
  </si>
  <si>
    <t xml:space="preserve">Monthly reports to Council on insurance claims processed. </t>
  </si>
  <si>
    <t xml:space="preserve">6 x Monthly reports to Council on insurance claims processed. </t>
  </si>
  <si>
    <t xml:space="preserve">9 x Monthly reports to Council on insurance claims processed. </t>
  </si>
  <si>
    <t xml:space="preserve">12 x Monthly reports to Council on insurance claims processed. </t>
  </si>
  <si>
    <t>180 daily reports; 36 weekly reports; 9 monthly reports;</t>
  </si>
  <si>
    <t>240 daily reports; 48 weekly reports; 12 monthly reports;</t>
  </si>
  <si>
    <t>Prepare monthly reconciliations on the following accounts:  (i) main account; (ii) post office account;            (iii) electronic account; (iv) unpaid cheque account,; (v) traffic fines account in compliance with legislation, policies and procedures.</t>
  </si>
  <si>
    <t>3 x monthly reconciliations on each account.</t>
  </si>
  <si>
    <t>6 x monthly reconciliations on each account.</t>
  </si>
  <si>
    <t>9 x monthly reconciliations on each account.</t>
  </si>
  <si>
    <t>12 x  monthly reconciliations on each account.</t>
  </si>
  <si>
    <t>3 x monthly reconciliations.</t>
  </si>
  <si>
    <t>6 x monthly reconciliations.</t>
  </si>
  <si>
    <t>9 x monthly reconciliations.</t>
  </si>
  <si>
    <t>12 x monthly reconciliations.</t>
  </si>
  <si>
    <t>3 x formal meetingas (1 per month) and ad hoc meetings when required</t>
  </si>
  <si>
    <t>6 x formal meetingas (1 per month) and ad hoc meetings when required</t>
  </si>
  <si>
    <t>9 x formal meetingas (1 per month) and ad hoc meetings when required</t>
  </si>
  <si>
    <t>12 x formal meetingas (1 per month) and ad hoc meetings when required</t>
  </si>
  <si>
    <t>to be determined on roll-over of funding</t>
  </si>
  <si>
    <t>Both cremators repaired and fully operational (dependent on roll-over of funding)</t>
  </si>
  <si>
    <t>16 000</t>
  </si>
  <si>
    <t>4 000</t>
  </si>
  <si>
    <t>8 000</t>
  </si>
  <si>
    <t>12 000</t>
  </si>
  <si>
    <t>2 Art Exhibition</t>
  </si>
  <si>
    <t>3 Art Exhibition</t>
  </si>
  <si>
    <t>5 Art Exhibitions</t>
  </si>
  <si>
    <t>5 exhibitions held in 2010/2011</t>
  </si>
  <si>
    <t>Implement Airport Development Project Plan</t>
  </si>
  <si>
    <t>1200 premises</t>
  </si>
  <si>
    <t>1600 premises</t>
  </si>
  <si>
    <t>18 150</t>
  </si>
  <si>
    <t>27 225</t>
  </si>
  <si>
    <t>HIV &amp; AIDS: Home-Based Care</t>
  </si>
  <si>
    <t>HIV &amp; AIDS: Local Aids Committee</t>
  </si>
  <si>
    <t>HIV &amp; AIDS: Ward Councillor Training</t>
  </si>
  <si>
    <t>(i) Conduct two HIV&amp;AIDS related induction sessions; (ii) and Skills audit of all 37 Councillors</t>
  </si>
  <si>
    <t>37 Ward Aids Committees established</t>
  </si>
  <si>
    <t>R10 500.00</t>
  </si>
  <si>
    <t>(a) Ward AIDS Strategy approved by Council.             (b) update SDBIP with targets from approved strategy.</t>
  </si>
  <si>
    <t>(a) Approved Ward Aids strategy                        (b) Implementation of the Ward Aids Strategy</t>
  </si>
  <si>
    <t>Extensions to clinic completed by end June 2012</t>
  </si>
  <si>
    <t>(i) Plans received, tender drawn up for advertising and appointment of construction company; (ii) update SDBIP with applicable targets</t>
  </si>
  <si>
    <t>1 450 000</t>
  </si>
  <si>
    <t>2 175 000</t>
  </si>
  <si>
    <t>Dependent on demand/ need</t>
  </si>
  <si>
    <t>dependent on maintenance plan developed</t>
  </si>
  <si>
    <t>CNL &amp; Grant Funding</t>
  </si>
  <si>
    <t>Completed rehabilitation of 9 x halls as per plan.</t>
  </si>
  <si>
    <t>999 996</t>
  </si>
  <si>
    <t>Completed rehabilitation of 9 x facilities as per plan.</t>
  </si>
  <si>
    <t>Obtain quarterly SDBIP targets by the end of July 2011 and update SDBIP accordingly.</t>
  </si>
  <si>
    <t>1 400 000</t>
  </si>
  <si>
    <t>1 100 000</t>
  </si>
  <si>
    <t>R150m</t>
  </si>
  <si>
    <t>R225m</t>
  </si>
  <si>
    <t>28 000 000</t>
  </si>
  <si>
    <t>R3.780m</t>
  </si>
  <si>
    <t xml:space="preserve">Consolidate rental debt with Service account
</t>
  </si>
  <si>
    <t>13 177 500</t>
  </si>
  <si>
    <t>19 766 250</t>
  </si>
  <si>
    <t>26 361 300</t>
  </si>
  <si>
    <r>
      <t xml:space="preserve">Ensure compliance with all requirements with respect to internal, external audit and accounting bodies:           </t>
    </r>
    <r>
      <rPr>
        <b/>
        <sz val="9"/>
        <color indexed="8"/>
        <rFont val="Arial"/>
        <family val="2"/>
      </rPr>
      <t>0% qualification             0% adverse report</t>
    </r>
  </si>
  <si>
    <t>9 019 406</t>
  </si>
  <si>
    <t>17 019 406</t>
  </si>
  <si>
    <t>1 836 798</t>
  </si>
  <si>
    <t>2 755 197</t>
  </si>
  <si>
    <t>6 500 000</t>
  </si>
  <si>
    <t>1. Advertise and award tender for service provider to construct outfall; 2. preliminary investigate (take from above)</t>
  </si>
  <si>
    <t>12 000 000</t>
  </si>
  <si>
    <t>R3 000 000</t>
  </si>
  <si>
    <t>R5 647 000</t>
  </si>
  <si>
    <t>5 800 000</t>
  </si>
  <si>
    <t>8 000 000</t>
  </si>
  <si>
    <t>3 000 000</t>
  </si>
  <si>
    <t>1 000 000</t>
  </si>
  <si>
    <t>5 900 000</t>
  </si>
  <si>
    <t>9 400 000</t>
  </si>
  <si>
    <t>Completed improvement of 9 intersection traffic controls</t>
  </si>
  <si>
    <t xml:space="preserve">1. Identify suitable site, 2. Develop specifications for renovations, </t>
  </si>
  <si>
    <t>to be determined</t>
  </si>
  <si>
    <t>Develop specifications for renovations</t>
  </si>
  <si>
    <t xml:space="preserve">Motivate for funding through adjustment budget process </t>
  </si>
  <si>
    <t xml:space="preserve">If funding approved, submit schedule for completion of works and update SDBIP quarterly targets </t>
  </si>
  <si>
    <t xml:space="preserve">Develop specifications </t>
  </si>
  <si>
    <t xml:space="preserve">Develop specifications for renovations </t>
  </si>
  <si>
    <t xml:space="preserve">Submit request for funding through adjustment budget process by end of December 2012. </t>
  </si>
  <si>
    <t>dependent on outcome of mid-year review submission</t>
  </si>
  <si>
    <t>1. Identify suitable site, 2. Develop specifications for renovations</t>
  </si>
  <si>
    <t>dependent on analysis when developing specifications</t>
  </si>
  <si>
    <t>Purchase 2 new speed cameras</t>
  </si>
  <si>
    <t>Submit request for funding through adjustment budget process by end of December 2012</t>
  </si>
  <si>
    <t>Disaster Manaement Recovery Plans</t>
  </si>
  <si>
    <t xml:space="preserve">Uncoordinated Disaster recovery plans.  </t>
  </si>
  <si>
    <t xml:space="preserve">Updated Disaster Management  Recovery plans and database.                           </t>
  </si>
  <si>
    <t>Analyze current disaster recovery plans in order to identify required interventions and relevant stakeholders</t>
  </si>
  <si>
    <t xml:space="preserve">Consult with identified stakeholders and develop action plans and update SDBIP with relevant targets. </t>
  </si>
  <si>
    <t xml:space="preserve">nil required </t>
  </si>
  <si>
    <t>Crisis Response Protocol</t>
  </si>
  <si>
    <t>current crisis response protocol in line with applicable responsible managers</t>
  </si>
  <si>
    <t>To maintain an updated crisis response protocol which reflects current managers responsible for applicable functions at all times</t>
  </si>
  <si>
    <t>Disaster Management Risk Analysis</t>
  </si>
  <si>
    <t>Insufficient disaster management risk analysis</t>
  </si>
  <si>
    <t xml:space="preserve">Develop a complete risk analysis, including all historic events and potential threats            </t>
  </si>
  <si>
    <t>Consult with Area Based Management in order to develop an action plan for the field work stage towards compiling a risk analysis. Update SDBIP with applicable targets.</t>
  </si>
  <si>
    <t>Local Disaster Management Advisory Forum (LDMAF)</t>
  </si>
  <si>
    <t xml:space="preserve">Establish a LDMAF as required in terms of the Framework for Disaster Risk  Management, 2005.  </t>
  </si>
  <si>
    <t>Obtain EXCO approval for the establishment of the LDMAF</t>
  </si>
  <si>
    <t>Local Disaster Management Advisory Forum (LDMAF) established</t>
  </si>
  <si>
    <t>outdated Disaster Management Plan</t>
  </si>
  <si>
    <t xml:space="preserve">Updated and approved Disaster Managment Plan  </t>
  </si>
  <si>
    <t>Dependent on finalization of risk assessment, therefore targets towards achieving this KPI will be updated at the end of quarter one.</t>
  </si>
  <si>
    <t>Event Safety Policy</t>
  </si>
  <si>
    <t xml:space="preserve">Developed and approved Event Safety policy                                    </t>
  </si>
  <si>
    <t>Draft policy available for consultation</t>
  </si>
  <si>
    <t>EXCO approval of policy</t>
  </si>
  <si>
    <t>R50 001</t>
  </si>
  <si>
    <t>nil required for reporting purposes</t>
  </si>
  <si>
    <t>1. COMMUNITY SAFETY &amp; SECURITY</t>
  </si>
  <si>
    <t>450 000</t>
  </si>
  <si>
    <t>1000 Jobs and income opportunities</t>
  </si>
  <si>
    <t>To train all (100%) identified  Health Professionals that are required to undergo training in order to enable 16 (80%) clinics to offer comprehensive Primary Health Care by the end of June 2012</t>
  </si>
  <si>
    <t xml:space="preserve">(a) Skills Audit to be conducted on Health Professionals in order to identify training needs. (b) Audit to be conducted to ascertain level of compliance with Dept. of Health norms and standards. ( c) Update SDBIP with relevant targets based on outcome on (a) &amp; (b) above     </t>
  </si>
  <si>
    <t>(a)Human Resource Development (HRD) to provide bursaries (b) Department of Health to offer training.</t>
  </si>
  <si>
    <t>Home based Care groups in all 37 wards in place</t>
  </si>
  <si>
    <t>37 Ward Councillors trained on HIV&amp;AIDS related issues .</t>
  </si>
  <si>
    <t>All 37 Wards established AIDS Committees in place.</t>
  </si>
  <si>
    <t>1600 food premises</t>
  </si>
  <si>
    <t>2, 200, 000</t>
  </si>
  <si>
    <t>8,926,600 &amp; 8,880,740</t>
  </si>
  <si>
    <t xml:space="preserve"> Maintenance of Railways as per Railway Safety Regulator </t>
  </si>
  <si>
    <t>8,926,600; 8,880,740 &amp; 8,021,250</t>
  </si>
  <si>
    <t>40 signs / month</t>
  </si>
  <si>
    <t xml:space="preserve">120 signs </t>
  </si>
  <si>
    <t xml:space="preserve">240 signs </t>
  </si>
  <si>
    <t xml:space="preserve">360 signs </t>
  </si>
  <si>
    <t xml:space="preserve">480 signs </t>
  </si>
  <si>
    <t>Economic Development &amp; Planning to provide targets by 31 July 2011; update SDBIP with relevant targets.</t>
  </si>
  <si>
    <t>EDP01</t>
  </si>
  <si>
    <t>EDP02</t>
  </si>
  <si>
    <t>EDP03</t>
  </si>
  <si>
    <t>EDP04</t>
  </si>
  <si>
    <t>EDP05</t>
  </si>
  <si>
    <t>EDP06</t>
  </si>
  <si>
    <t>EDP07</t>
  </si>
  <si>
    <t>EDP08</t>
  </si>
  <si>
    <t>EDP09</t>
  </si>
  <si>
    <t>EDP10</t>
  </si>
  <si>
    <t>EDP11</t>
  </si>
  <si>
    <t>EDP12</t>
  </si>
  <si>
    <t>EDP13</t>
  </si>
  <si>
    <t>EDP14</t>
  </si>
  <si>
    <t>EDP15</t>
  </si>
  <si>
    <t>EDP16</t>
  </si>
  <si>
    <t>EDP17</t>
  </si>
  <si>
    <t>EDP18</t>
  </si>
  <si>
    <t>EDP19</t>
  </si>
  <si>
    <t>EDP20</t>
  </si>
  <si>
    <t>EDP21</t>
  </si>
  <si>
    <t>EDP22</t>
  </si>
  <si>
    <t>EDP23</t>
  </si>
  <si>
    <t>EDP24</t>
  </si>
  <si>
    <t>EDP25</t>
  </si>
  <si>
    <t>EDP26</t>
  </si>
  <si>
    <t>EDP27</t>
  </si>
  <si>
    <t>IA01</t>
  </si>
  <si>
    <t>IA02</t>
  </si>
  <si>
    <t>IA03</t>
  </si>
  <si>
    <t>IA04</t>
  </si>
  <si>
    <t>IA05</t>
  </si>
  <si>
    <t>IA06</t>
  </si>
  <si>
    <t>IA07</t>
  </si>
  <si>
    <t>IA08</t>
  </si>
  <si>
    <t>IA09</t>
  </si>
  <si>
    <t>IA10</t>
  </si>
  <si>
    <t>IA11</t>
  </si>
  <si>
    <t>IA12</t>
  </si>
  <si>
    <t>IA13</t>
  </si>
  <si>
    <t>IA14</t>
  </si>
  <si>
    <t>IA15</t>
  </si>
  <si>
    <t>IA16</t>
  </si>
  <si>
    <t>IA17</t>
  </si>
  <si>
    <t>IA18</t>
  </si>
  <si>
    <t>IA19</t>
  </si>
  <si>
    <t>IA20</t>
  </si>
  <si>
    <t>IA21</t>
  </si>
  <si>
    <t>IA22</t>
  </si>
  <si>
    <t>CCS01</t>
  </si>
  <si>
    <t>CCS02</t>
  </si>
  <si>
    <t>CCS03</t>
  </si>
  <si>
    <t>CCS04</t>
  </si>
  <si>
    <t>CCS05</t>
  </si>
  <si>
    <t>CCS06</t>
  </si>
  <si>
    <t>CCS07</t>
  </si>
  <si>
    <t>CCS08</t>
  </si>
  <si>
    <t>CCS09</t>
  </si>
  <si>
    <t>CCS10</t>
  </si>
  <si>
    <t>CCS11</t>
  </si>
  <si>
    <t>CCS12</t>
  </si>
  <si>
    <t>CCS13</t>
  </si>
  <si>
    <t>CCS14</t>
  </si>
  <si>
    <t>CCS15</t>
  </si>
  <si>
    <t>CCS16</t>
  </si>
  <si>
    <t>CCS17</t>
  </si>
  <si>
    <t>CCS18</t>
  </si>
  <si>
    <t>CCS19</t>
  </si>
  <si>
    <t>CCS20</t>
  </si>
  <si>
    <t>CCS21</t>
  </si>
  <si>
    <t>CCS22</t>
  </si>
  <si>
    <t>CCS23</t>
  </si>
  <si>
    <t>CCS24</t>
  </si>
  <si>
    <t>CCS25</t>
  </si>
  <si>
    <t>CCS26</t>
  </si>
  <si>
    <t>CCS27</t>
  </si>
  <si>
    <t>CCS28</t>
  </si>
  <si>
    <t>CCS29</t>
  </si>
  <si>
    <t>CCS30</t>
  </si>
  <si>
    <t>CCS31</t>
  </si>
  <si>
    <t>CCS32</t>
  </si>
  <si>
    <t>CCS33</t>
  </si>
  <si>
    <t>CCS34</t>
  </si>
  <si>
    <t>CCS35</t>
  </si>
  <si>
    <t>CCS36</t>
  </si>
  <si>
    <t>CCS37</t>
  </si>
  <si>
    <t>CCS38</t>
  </si>
  <si>
    <t>CCS39</t>
  </si>
  <si>
    <t>CCS40</t>
  </si>
  <si>
    <t>CCS41</t>
  </si>
  <si>
    <t>CCS42</t>
  </si>
  <si>
    <t>CCS43</t>
  </si>
  <si>
    <t>CCS44</t>
  </si>
  <si>
    <t>CCS45</t>
  </si>
  <si>
    <t>CCS46</t>
  </si>
  <si>
    <t>CCS47</t>
  </si>
  <si>
    <t>CCS48</t>
  </si>
  <si>
    <t>CCS49</t>
  </si>
  <si>
    <t>CCS50</t>
  </si>
  <si>
    <t>CCS51</t>
  </si>
  <si>
    <t>CCS52</t>
  </si>
  <si>
    <t>CCS53</t>
  </si>
  <si>
    <t>CCS54</t>
  </si>
  <si>
    <t>CCS55</t>
  </si>
  <si>
    <t>CCS56</t>
  </si>
  <si>
    <t>CCS57</t>
  </si>
  <si>
    <t>LSLC01</t>
  </si>
  <si>
    <t>LSLC02</t>
  </si>
  <si>
    <t>LSLC03</t>
  </si>
  <si>
    <t>LSLC04</t>
  </si>
  <si>
    <t>LSLC05</t>
  </si>
  <si>
    <t>LSLC06</t>
  </si>
  <si>
    <t>LSLC07</t>
  </si>
  <si>
    <t>LSLC08</t>
  </si>
  <si>
    <t>LSLC09</t>
  </si>
  <si>
    <t>MPR01</t>
  </si>
  <si>
    <t>MPR02</t>
  </si>
  <si>
    <t>MPR03</t>
  </si>
  <si>
    <t>MPR04</t>
  </si>
  <si>
    <t>MPR05</t>
  </si>
  <si>
    <t>MPR06</t>
  </si>
  <si>
    <t>MPR07</t>
  </si>
  <si>
    <t>MPR08</t>
  </si>
  <si>
    <t>MPR09</t>
  </si>
  <si>
    <t>MPR10</t>
  </si>
  <si>
    <t>MPR11</t>
  </si>
  <si>
    <t>MPR12</t>
  </si>
  <si>
    <t>MPR13</t>
  </si>
  <si>
    <t>MPR14</t>
  </si>
  <si>
    <t>MPR15</t>
  </si>
  <si>
    <t>MPR16</t>
  </si>
  <si>
    <t>MPR17</t>
  </si>
  <si>
    <t>MPR18</t>
  </si>
  <si>
    <t>MPR19</t>
  </si>
  <si>
    <t>INFO01</t>
  </si>
  <si>
    <t>INFO02</t>
  </si>
  <si>
    <t>INFO03</t>
  </si>
  <si>
    <t>INFO04</t>
  </si>
  <si>
    <t>INFO05</t>
  </si>
  <si>
    <t>INFO06</t>
  </si>
  <si>
    <t>INFO07</t>
  </si>
  <si>
    <t>INFO08</t>
  </si>
  <si>
    <t>INFO09</t>
  </si>
  <si>
    <t>INFO10</t>
  </si>
  <si>
    <t>OPMS01</t>
  </si>
  <si>
    <t>OPMS02</t>
  </si>
  <si>
    <t>OPMS03</t>
  </si>
  <si>
    <t>OPMS04</t>
  </si>
  <si>
    <t>OPMS05</t>
  </si>
  <si>
    <t>OPMS06</t>
  </si>
  <si>
    <t>OPMS07</t>
  </si>
  <si>
    <t>OPMS08</t>
  </si>
  <si>
    <t>OPMS09</t>
  </si>
  <si>
    <t>OPMS10</t>
  </si>
  <si>
    <t>OPMS11</t>
  </si>
  <si>
    <t>OPMS12</t>
  </si>
  <si>
    <t>OPMS13</t>
  </si>
  <si>
    <t>OPMS14</t>
  </si>
  <si>
    <t>OPMS15</t>
  </si>
  <si>
    <t>OPMS16</t>
  </si>
  <si>
    <t>OPMS17</t>
  </si>
  <si>
    <t>BT12</t>
  </si>
  <si>
    <t>BT13</t>
  </si>
  <si>
    <t>BT14</t>
  </si>
  <si>
    <t>BT15</t>
  </si>
  <si>
    <t>SCM01</t>
  </si>
  <si>
    <t>SCM02</t>
  </si>
  <si>
    <t>SCM03</t>
  </si>
  <si>
    <t>SCM04</t>
  </si>
  <si>
    <t>SCM05</t>
  </si>
  <si>
    <t>SCM06</t>
  </si>
  <si>
    <t>SCM07</t>
  </si>
  <si>
    <t>SCM08</t>
  </si>
  <si>
    <t>SCM09</t>
  </si>
  <si>
    <t>SCM10</t>
  </si>
  <si>
    <t>SCM11</t>
  </si>
  <si>
    <t>SCM12</t>
  </si>
  <si>
    <t>SCM13</t>
  </si>
  <si>
    <t>SCM14</t>
  </si>
  <si>
    <t>SCM15</t>
  </si>
  <si>
    <t>RM01</t>
  </si>
  <si>
    <t>RM02</t>
  </si>
  <si>
    <t>RM03</t>
  </si>
  <si>
    <t>RM04</t>
  </si>
  <si>
    <t>RM05</t>
  </si>
  <si>
    <t>RM06</t>
  </si>
  <si>
    <t>RM07</t>
  </si>
  <si>
    <t>RM08</t>
  </si>
  <si>
    <t>RM09</t>
  </si>
  <si>
    <t>RM10</t>
  </si>
  <si>
    <t>RM11</t>
  </si>
  <si>
    <t>RM12</t>
  </si>
  <si>
    <t>RM13</t>
  </si>
  <si>
    <t>RM14</t>
  </si>
  <si>
    <t>RM15</t>
  </si>
  <si>
    <t>EM01</t>
  </si>
  <si>
    <t>EM02</t>
  </si>
  <si>
    <t>EM03</t>
  </si>
  <si>
    <t>EM04</t>
  </si>
  <si>
    <t>EM05</t>
  </si>
  <si>
    <t>EM06</t>
  </si>
  <si>
    <t>EM07</t>
  </si>
  <si>
    <t>EM08</t>
  </si>
  <si>
    <t>EM09</t>
  </si>
  <si>
    <t>EM10</t>
  </si>
  <si>
    <t>EM11</t>
  </si>
  <si>
    <t>EM12</t>
  </si>
  <si>
    <t>EM13</t>
  </si>
  <si>
    <t>FCCM01</t>
  </si>
  <si>
    <t>FCCM02</t>
  </si>
  <si>
    <t>FCCM03</t>
  </si>
  <si>
    <t>FCCM04</t>
  </si>
  <si>
    <t>FCCM05</t>
  </si>
  <si>
    <t>FCCM06</t>
  </si>
  <si>
    <t>FCCM07</t>
  </si>
  <si>
    <t>FCCM08</t>
  </si>
  <si>
    <t>FCCM09</t>
  </si>
  <si>
    <t>FCCM10</t>
  </si>
  <si>
    <t>FCCM11</t>
  </si>
  <si>
    <t>FCCM12</t>
  </si>
  <si>
    <t>FCCM13</t>
  </si>
  <si>
    <t>FCCM14</t>
  </si>
  <si>
    <t>FCCM15</t>
  </si>
  <si>
    <t>FCCM16</t>
  </si>
  <si>
    <t>FCCM17</t>
  </si>
  <si>
    <t>FCCM18</t>
  </si>
  <si>
    <t>PSDM01</t>
  </si>
  <si>
    <t>PSDM02</t>
  </si>
  <si>
    <t>PSDM03</t>
  </si>
  <si>
    <t>PSDM04</t>
  </si>
  <si>
    <t>PSDM05</t>
  </si>
  <si>
    <t>PSDM06</t>
  </si>
  <si>
    <t>PSDM07</t>
  </si>
  <si>
    <t>PSDM08</t>
  </si>
  <si>
    <t>PSDM09</t>
  </si>
  <si>
    <t>PSDM10</t>
  </si>
  <si>
    <t>PSDM11</t>
  </si>
  <si>
    <t>PSDM12</t>
  </si>
  <si>
    <t>PSDM13</t>
  </si>
  <si>
    <t>PSDM14</t>
  </si>
  <si>
    <t>PSDM15</t>
  </si>
  <si>
    <t>PSDM16</t>
  </si>
  <si>
    <t>PSDM17</t>
  </si>
  <si>
    <t>PSDM18</t>
  </si>
  <si>
    <t>PSDM19</t>
  </si>
  <si>
    <t>PSDM20</t>
  </si>
  <si>
    <t>PSDM21</t>
  </si>
  <si>
    <t>PSDM22</t>
  </si>
  <si>
    <t>PSDM23</t>
  </si>
  <si>
    <t>PSDM24</t>
  </si>
  <si>
    <t>PSDM25</t>
  </si>
  <si>
    <t>PSDM26</t>
  </si>
  <si>
    <t>PSDM27</t>
  </si>
  <si>
    <t>PSDM28</t>
  </si>
  <si>
    <t>RCS01</t>
  </si>
  <si>
    <t>RCS02</t>
  </si>
  <si>
    <t>RCS03</t>
  </si>
  <si>
    <t>RCS04</t>
  </si>
  <si>
    <t>RCS05</t>
  </si>
  <si>
    <t>RCS06</t>
  </si>
  <si>
    <t>RCS07</t>
  </si>
  <si>
    <t>RCS08</t>
  </si>
  <si>
    <t>RCS09</t>
  </si>
  <si>
    <t>RCS10</t>
  </si>
  <si>
    <t>RCS11</t>
  </si>
  <si>
    <t>RCS12</t>
  </si>
  <si>
    <t>RCS13</t>
  </si>
  <si>
    <t>HSS01</t>
  </si>
  <si>
    <t>HSS02</t>
  </si>
  <si>
    <t>HSS03</t>
  </si>
  <si>
    <t>HSS04</t>
  </si>
  <si>
    <t>HSS05</t>
  </si>
  <si>
    <t>HSS06</t>
  </si>
  <si>
    <t>HSS07</t>
  </si>
  <si>
    <t>HSS08</t>
  </si>
  <si>
    <t>HSS09</t>
  </si>
  <si>
    <t>HSS10</t>
  </si>
  <si>
    <t>HSS11</t>
  </si>
  <si>
    <t>HSS12</t>
  </si>
  <si>
    <t>HSS13</t>
  </si>
  <si>
    <t>HSS14</t>
  </si>
  <si>
    <t>HSS15</t>
  </si>
  <si>
    <t>HSS16</t>
  </si>
  <si>
    <t>HSS17</t>
  </si>
  <si>
    <t>HSS18</t>
  </si>
  <si>
    <t>HSS19</t>
  </si>
  <si>
    <t>HSS20</t>
  </si>
  <si>
    <t>HSS21</t>
  </si>
  <si>
    <t>HSS22</t>
  </si>
  <si>
    <t>HSS23</t>
  </si>
  <si>
    <t>HSS24</t>
  </si>
  <si>
    <t>HSS25</t>
  </si>
  <si>
    <t>HSS26</t>
  </si>
  <si>
    <t>HSS27</t>
  </si>
  <si>
    <t>HSS28</t>
  </si>
  <si>
    <t>HSS29</t>
  </si>
  <si>
    <t>HSS38</t>
  </si>
  <si>
    <t>HSS39</t>
  </si>
  <si>
    <t>HSS40</t>
  </si>
  <si>
    <t>HSS41</t>
  </si>
  <si>
    <t>HSS42</t>
  </si>
  <si>
    <t>HSS43</t>
  </si>
  <si>
    <t>HSS44</t>
  </si>
  <si>
    <t>HSS45</t>
  </si>
  <si>
    <t>HSS46</t>
  </si>
  <si>
    <t>HSS47</t>
  </si>
  <si>
    <t>CSP01</t>
  </si>
  <si>
    <t>CSP02</t>
  </si>
  <si>
    <t>CSP03</t>
  </si>
  <si>
    <t>CSP04</t>
  </si>
  <si>
    <t>CSP05</t>
  </si>
  <si>
    <t>CSP06</t>
  </si>
  <si>
    <t>CSP08</t>
  </si>
  <si>
    <t>CSP09</t>
  </si>
  <si>
    <t>CSP10</t>
  </si>
  <si>
    <t>CSP11</t>
  </si>
  <si>
    <t>CSP12</t>
  </si>
  <si>
    <t>CSP13</t>
  </si>
  <si>
    <t>CSP14</t>
  </si>
  <si>
    <t>CSP15</t>
  </si>
  <si>
    <t>INFRA01</t>
  </si>
  <si>
    <t>INFRA02</t>
  </si>
  <si>
    <t>INFRA03</t>
  </si>
  <si>
    <t>INFRA04</t>
  </si>
  <si>
    <t>INFRA05</t>
  </si>
  <si>
    <t>INFRA06</t>
  </si>
  <si>
    <t>INFRA07</t>
  </si>
  <si>
    <t>INFRA08</t>
  </si>
  <si>
    <t>INFRA09</t>
  </si>
  <si>
    <t>INFRA10</t>
  </si>
  <si>
    <t>INFRA11</t>
  </si>
  <si>
    <t>INFRA12</t>
  </si>
  <si>
    <t>INFRA13</t>
  </si>
  <si>
    <t>INFRA14</t>
  </si>
  <si>
    <t>HSDM01</t>
  </si>
  <si>
    <t>HSDM02</t>
  </si>
  <si>
    <t>HSDM03</t>
  </si>
  <si>
    <t>HSDM04</t>
  </si>
  <si>
    <t>HSDM05</t>
  </si>
  <si>
    <t>HSDM06</t>
  </si>
  <si>
    <t>HSDM07</t>
  </si>
  <si>
    <t>HSDM08</t>
  </si>
  <si>
    <t>HSDM09</t>
  </si>
  <si>
    <t>HSDM10</t>
  </si>
  <si>
    <t>HSDM11</t>
  </si>
  <si>
    <t>HSDM12</t>
  </si>
  <si>
    <t>HSDM13</t>
  </si>
  <si>
    <t>HSDM14</t>
  </si>
  <si>
    <t>HSDM15</t>
  </si>
  <si>
    <t>HSDM16</t>
  </si>
  <si>
    <t>HSDM17</t>
  </si>
  <si>
    <t>HSDM18</t>
  </si>
  <si>
    <t>HSDM19</t>
  </si>
  <si>
    <t>HSDM20</t>
  </si>
  <si>
    <t>HSDM21</t>
  </si>
  <si>
    <t>HSDM22</t>
  </si>
  <si>
    <t>HSDM23</t>
  </si>
  <si>
    <t>HSDM24</t>
  </si>
  <si>
    <t>HSDM25</t>
  </si>
  <si>
    <t>HSDM26</t>
  </si>
  <si>
    <t>HSDM27</t>
  </si>
  <si>
    <t>HSDM28</t>
  </si>
  <si>
    <t>HSDM29</t>
  </si>
  <si>
    <t>HSDM30</t>
  </si>
  <si>
    <t>HSDM31</t>
  </si>
  <si>
    <t>HSDM32</t>
  </si>
  <si>
    <t>HSDM33</t>
  </si>
  <si>
    <t>EDM01</t>
  </si>
  <si>
    <t>EDM02</t>
  </si>
  <si>
    <t>EDM03</t>
  </si>
  <si>
    <t>EDM04</t>
  </si>
  <si>
    <t>EDM05</t>
  </si>
  <si>
    <t>EDM06</t>
  </si>
  <si>
    <t>EDM07</t>
  </si>
  <si>
    <t>EDM08</t>
  </si>
  <si>
    <t>EDM09</t>
  </si>
  <si>
    <t>EDM10</t>
  </si>
  <si>
    <t>EDM11</t>
  </si>
  <si>
    <t>EDM12</t>
  </si>
  <si>
    <t>EDM13</t>
  </si>
  <si>
    <t>EDM14</t>
  </si>
  <si>
    <t>EDM15</t>
  </si>
  <si>
    <t>EDM16</t>
  </si>
  <si>
    <t>EDM17</t>
  </si>
  <si>
    <t>EDM18</t>
  </si>
  <si>
    <t>WS01</t>
  </si>
  <si>
    <t>WS02</t>
  </si>
  <si>
    <t>WS03</t>
  </si>
  <si>
    <t>WS04</t>
  </si>
  <si>
    <t>WS05</t>
  </si>
  <si>
    <t>WS06</t>
  </si>
  <si>
    <t>WS07</t>
  </si>
  <si>
    <t>WS08</t>
  </si>
  <si>
    <t>WS09</t>
  </si>
  <si>
    <t>WS10</t>
  </si>
  <si>
    <t>WS11</t>
  </si>
  <si>
    <t>WS12</t>
  </si>
  <si>
    <t>WS13</t>
  </si>
  <si>
    <t>WS14</t>
  </si>
  <si>
    <t>WS16</t>
  </si>
  <si>
    <t>WS17</t>
  </si>
  <si>
    <t>WS19</t>
  </si>
  <si>
    <t>WS20</t>
  </si>
  <si>
    <t>WS21</t>
  </si>
  <si>
    <t>WS22</t>
  </si>
  <si>
    <t>WS23</t>
  </si>
  <si>
    <t>WM01</t>
  </si>
  <si>
    <t>WM02</t>
  </si>
  <si>
    <t>WM03</t>
  </si>
  <si>
    <t>WM04</t>
  </si>
  <si>
    <t>WM05</t>
  </si>
  <si>
    <t>WM06</t>
  </si>
  <si>
    <t>WM07</t>
  </si>
  <si>
    <t>WM08</t>
  </si>
  <si>
    <t>WM09</t>
  </si>
  <si>
    <t>WM10</t>
  </si>
  <si>
    <t>WM11</t>
  </si>
  <si>
    <t>WM12</t>
  </si>
  <si>
    <t>WM13</t>
  </si>
  <si>
    <t>WM14</t>
  </si>
  <si>
    <t>WM15</t>
  </si>
  <si>
    <t>WM16</t>
  </si>
  <si>
    <t>WM17</t>
  </si>
  <si>
    <t>WM18</t>
  </si>
  <si>
    <t>RNMP01</t>
  </si>
  <si>
    <t>RNMP02</t>
  </si>
  <si>
    <t>RNMP03</t>
  </si>
  <si>
    <t>RNMP04</t>
  </si>
  <si>
    <t>RNMP05</t>
  </si>
  <si>
    <t>RNMP06</t>
  </si>
  <si>
    <t>RNMP07</t>
  </si>
  <si>
    <t>RNMP08</t>
  </si>
  <si>
    <t>RNMP09</t>
  </si>
  <si>
    <t>RNMP10</t>
  </si>
  <si>
    <t>RNMP11</t>
  </si>
  <si>
    <t>RNMP12</t>
  </si>
  <si>
    <t>RNMP13</t>
  </si>
  <si>
    <t>RNMP14</t>
  </si>
  <si>
    <t>RNMP15</t>
  </si>
  <si>
    <t>RNMP16</t>
  </si>
  <si>
    <t>RNMP17</t>
  </si>
  <si>
    <t>RNMP18</t>
  </si>
  <si>
    <t>RNMP19</t>
  </si>
  <si>
    <t>RNMP20</t>
  </si>
  <si>
    <t>RNMP21</t>
  </si>
  <si>
    <t>RNMP22</t>
  </si>
  <si>
    <t>RNMP23</t>
  </si>
  <si>
    <t>RNMP24</t>
  </si>
  <si>
    <t>RNMP25</t>
  </si>
  <si>
    <t>RNMP26</t>
  </si>
  <si>
    <t>RNMP27</t>
  </si>
  <si>
    <t>RNMP28</t>
  </si>
  <si>
    <t>RNMP29</t>
  </si>
  <si>
    <t>RNMP30</t>
  </si>
  <si>
    <t>RNMP31</t>
  </si>
  <si>
    <t xml:space="preserve">ANNEXURE K: IDP CAPITAL PLAN 2011-2016 </t>
  </si>
  <si>
    <t>CORPORATE BUSINESS UNIT</t>
  </si>
  <si>
    <t>1. INTERNAL AUDIT &amp; COMPLIANCE</t>
  </si>
  <si>
    <t>3. INTEGRATED DEVELOPMENT PLAN</t>
  </si>
  <si>
    <t>4. SPEAKER'S OFFICE</t>
  </si>
  <si>
    <t xml:space="preserve">5. MARKETING </t>
  </si>
  <si>
    <t>6. ORGANIZATIONAL PERFORMANCE MANAGEMENT</t>
  </si>
  <si>
    <t>FINANCE</t>
  </si>
  <si>
    <t>2. AREA BASED MANAGEMENT</t>
  </si>
  <si>
    <t>3. AIRPORT, CREMATORIA, ART GALLERY, CEMETERIES</t>
  </si>
  <si>
    <t>4. HEALTH &amp; SOCIAL SERVICES (ENVIRONMENTAL HEALTH, CLINICS, HIV/AIDS)</t>
  </si>
  <si>
    <t>5. COMMUNITY DEVELOPMENT (WASTE MANAGEMENT)</t>
  </si>
  <si>
    <t>5.1. COMMUNITY DEVELOPMENT (PARKS &amp; RECREATION)</t>
  </si>
  <si>
    <t>INFRASTRUCTURE SERVICES</t>
  </si>
  <si>
    <t>1. MUNICIPAL INFRASTRUCUTURE GRANT &amp; FLEET</t>
  </si>
  <si>
    <t>2. ELECTRICITY</t>
  </si>
  <si>
    <t xml:space="preserve">INFRASTRUCTURE SERVICES </t>
  </si>
  <si>
    <t>3. WATER &amp; SANITATION</t>
  </si>
  <si>
    <t>4. ROADS, TRANSPORTATION &amp; PUBLIC WORKS</t>
  </si>
  <si>
    <t>CORPORATE SERVICES</t>
  </si>
  <si>
    <t xml:space="preserve">2. SOUND GOVERNANCE </t>
  </si>
  <si>
    <t>4. INFORMATION COMMUNICATION TECHNOLOGY</t>
  </si>
  <si>
    <t>DEVELOPMENT SERVICES</t>
  </si>
  <si>
    <t xml:space="preserve">2. PLANNING, HOUSING, REAL ESTATE &amp; VALUATIONS  </t>
  </si>
  <si>
    <t>100% complete construction of Zenzeleni Pre-School</t>
  </si>
  <si>
    <t>100% complete construction of Iswelihle Creche</t>
  </si>
  <si>
    <t>100% complete construction of Sitholulwazi Creche</t>
  </si>
  <si>
    <t xml:space="preserve">1. LEGAL SERVICES </t>
  </si>
  <si>
    <t>no revisions / N/A</t>
  </si>
  <si>
    <t xml:space="preserve">4 X Performance information audits as part of the plan (continuous) </t>
  </si>
  <si>
    <t>100% of audit reports received with management comments</t>
  </si>
  <si>
    <t>1. Continue assessment of facilities by Infrastructure Business Unit, 2. Maintenance plan developed</t>
  </si>
  <si>
    <t xml:space="preserve">1. Motivate for funding, during the adjustments budget proces, to implement plan; 2. Submit application for funding to the Department of Sport &amp; Recreation for implementation of plan.   </t>
  </si>
  <si>
    <t>Provision of New Parks in Edendale</t>
  </si>
  <si>
    <t>Develop, Design &amp; Conduct Feasibility study for new parks in Edendale</t>
  </si>
  <si>
    <t>Register 1000 applicants</t>
  </si>
  <si>
    <t xml:space="preserve">1. Identify funding &amp; re-allocation of funds, 2. Prepare Terms of Reference for new plan approval system.
3. Call for proposals.
</t>
  </si>
  <si>
    <t>Procurement Process</t>
  </si>
  <si>
    <t>Implement System</t>
  </si>
  <si>
    <t>1 Marketing brochure completed and 2 adverts</t>
  </si>
  <si>
    <t>25 sites (Retief Street)</t>
  </si>
  <si>
    <t>50 sites (Masukwane Street)</t>
  </si>
  <si>
    <t>75 sites (Hoosen Haffajee)</t>
  </si>
  <si>
    <t>100 sites (Boom Street)</t>
  </si>
  <si>
    <t xml:space="preserve">ISF - Repair discarded strucutures </t>
  </si>
  <si>
    <t>50 stalls</t>
  </si>
  <si>
    <t>75 stalls</t>
  </si>
  <si>
    <t>100 stalls</t>
  </si>
  <si>
    <t>50 signs</t>
  </si>
  <si>
    <t>75 signs</t>
  </si>
  <si>
    <t>100 signs</t>
  </si>
  <si>
    <t>Feroz Casimjee</t>
  </si>
  <si>
    <t>Sane Ndlovu</t>
  </si>
  <si>
    <t>Robbie Mkhize</t>
  </si>
  <si>
    <t>Blessing Dlamini</t>
  </si>
  <si>
    <t>Brian Zuma</t>
  </si>
  <si>
    <t>Madeleine Jackson-Plaatjies</t>
  </si>
  <si>
    <t>Sixtus Gwala</t>
  </si>
  <si>
    <t>Dudu Ndlovu</t>
  </si>
  <si>
    <t>Dash Reddy</t>
  </si>
  <si>
    <t>Neville Sarawan</t>
  </si>
  <si>
    <t>Priscilla Mahlaba</t>
  </si>
  <si>
    <t>Lungisani Kunene</t>
  </si>
  <si>
    <t>Dr Julie Dyer</t>
  </si>
  <si>
    <t>Dr Nkosi</t>
  </si>
  <si>
    <t>Mandla Zuma</t>
  </si>
  <si>
    <t>Ramu</t>
  </si>
  <si>
    <t>Mandla Zuma / Ramu</t>
  </si>
  <si>
    <t>Mike Viljoen</t>
  </si>
  <si>
    <t>Maxwell Mthembu</t>
  </si>
  <si>
    <t>Brenden Sivparsad</t>
  </si>
  <si>
    <t>Sithembiso Mbimbi</t>
  </si>
  <si>
    <t>Johan vd Merwe</t>
  </si>
  <si>
    <t>Dr. K. Barichievy</t>
  </si>
  <si>
    <t>Suresh Maharaj</t>
  </si>
  <si>
    <t>Sipho Zimu</t>
  </si>
  <si>
    <t>Rishi Ramharak</t>
  </si>
  <si>
    <t>Sipho Zimu / Rishi Ramharak</t>
  </si>
  <si>
    <t>Radha Gounden</t>
  </si>
  <si>
    <t>Trevor Cowie</t>
  </si>
  <si>
    <t>Blackie Swart</t>
  </si>
  <si>
    <t>Atkins Khoali</t>
  </si>
  <si>
    <t>Radha Gounden / Blackie Swart / Trevor Cowie / Atkins / Khoali</t>
  </si>
  <si>
    <t>Clint Anderson</t>
  </si>
  <si>
    <t>Mike Viljoen / Clint Anderson</t>
  </si>
  <si>
    <t>Refurbish 8 mini-subs</t>
  </si>
  <si>
    <t>Work in progrees</t>
  </si>
  <si>
    <t xml:space="preserve">Acquisition of 8 mini-subs and Refurbishment of 8 mini-subs </t>
  </si>
  <si>
    <t>Refurbish 12 pole transformers</t>
  </si>
  <si>
    <t>Supply Chain process for purchase of 12 pole tranformers</t>
  </si>
  <si>
    <t>Acquisition of 12 pole transformers and Refurbishment of12 pole transformers</t>
  </si>
  <si>
    <t>Approval of MIG Funding &amp; Construction of 10 Standpipes</t>
  </si>
  <si>
    <t>164 km</t>
  </si>
  <si>
    <t>1200m</t>
  </si>
  <si>
    <t>1000m</t>
  </si>
  <si>
    <t>Environmental Impact Assessment for water bourne system for 6,000 households, Advertise, Appoint &amp; Commence construction on outfall sewer</t>
  </si>
  <si>
    <t>Target Met</t>
  </si>
  <si>
    <t>Nil Achieved</t>
  </si>
  <si>
    <t>Target Partially Met</t>
  </si>
  <si>
    <t>Target Exceeded</t>
  </si>
  <si>
    <t>Not Applicable</t>
  </si>
  <si>
    <t>REASON FOR DEVIATION</t>
  </si>
  <si>
    <t>SOURCE DOCUMENT</t>
  </si>
  <si>
    <t>.</t>
  </si>
  <si>
    <t>ACTUAL (Target Met, Nil Achieved, Target Partially Met, Target Exceeded, Not Applicable)</t>
  </si>
  <si>
    <t xml:space="preserve">Mahen Sahibdeen </t>
  </si>
  <si>
    <t>120 daily reports; 24 weekly reports; 6 monthly reports;</t>
  </si>
  <si>
    <t>1. Development and approval of internal  control and financial  procedure manual</t>
  </si>
  <si>
    <t>Development of Tenant register</t>
  </si>
  <si>
    <t>Development of marketing plan</t>
  </si>
  <si>
    <r>
      <t xml:space="preserve">Ensure complaince with all requirements with respect to internal, external audit and accounting bodies:           </t>
    </r>
    <r>
      <rPr>
        <b/>
        <i/>
        <sz val="9"/>
        <color indexed="8"/>
        <rFont val="Arial"/>
        <family val="2"/>
      </rPr>
      <t>0% qualification             0% adverse report</t>
    </r>
  </si>
  <si>
    <r>
      <t xml:space="preserve">Ensure complaince with all requirements with respect to internal, external audit and accounting bodies:           </t>
    </r>
    <r>
      <rPr>
        <b/>
        <i/>
        <sz val="11"/>
        <color indexed="8"/>
        <rFont val="Calibri"/>
        <family val="2"/>
      </rPr>
      <t>0% qualification             0% adverse report</t>
    </r>
  </si>
  <si>
    <r>
      <t xml:space="preserve">2012/ 2013 budget discussed, determined and submitted in compliance with the budget manager's process plan:                  </t>
    </r>
    <r>
      <rPr>
        <b/>
        <i/>
        <sz val="9"/>
        <color indexed="8"/>
        <rFont val="Arial"/>
        <family val="2"/>
      </rPr>
      <t>November annually</t>
    </r>
  </si>
  <si>
    <r>
      <t xml:space="preserve">2012/ 2013 budget discussed, determined and submitted in compliance with the budget manager's process plan:                  </t>
    </r>
    <r>
      <rPr>
        <b/>
        <i/>
        <sz val="11"/>
        <color indexed="8"/>
        <rFont val="Calibri"/>
        <family val="2"/>
      </rPr>
      <t>November annually</t>
    </r>
  </si>
  <si>
    <r>
      <t xml:space="preserve">Analysis of budget spend quarterly for containment of all cost within budget, grants, income etc. as may be applicable:                       </t>
    </r>
    <r>
      <rPr>
        <b/>
        <i/>
        <sz val="9"/>
        <color indexed="8"/>
        <rFont val="Arial"/>
        <family val="2"/>
      </rPr>
      <t>% overspend in rands</t>
    </r>
  </si>
  <si>
    <r>
      <t xml:space="preserve">Analysis of budget spend quarterly for containment of all cost within budget, grants, income etc. as may be applicable:                       </t>
    </r>
    <r>
      <rPr>
        <b/>
        <i/>
        <sz val="11"/>
        <color indexed="8"/>
        <rFont val="Calibri"/>
        <family val="2"/>
      </rPr>
      <t>% overspend in rands</t>
    </r>
  </si>
  <si>
    <r>
      <t xml:space="preserve">Create the Business Unit's movable and non-maovable asset register used in a proactive manner to monitor, assess and reort on assest, condition, location and value:                                </t>
    </r>
    <r>
      <rPr>
        <b/>
        <i/>
        <sz val="9"/>
        <color indexed="8"/>
        <rFont val="Arial"/>
        <family val="2"/>
      </rPr>
      <t>(1) Active register;          (2) Numerical counts;   (3) Quarterly certification of assets.</t>
    </r>
  </si>
  <si>
    <r>
      <t xml:space="preserve">Create the Business Unit's movable and non-maovable asset register used in a proactive manner to monitor, assess and reort on assest, condition, location and value:                                </t>
    </r>
    <r>
      <rPr>
        <b/>
        <i/>
        <sz val="9"/>
        <color indexed="8"/>
        <rFont val="Arial"/>
        <family val="2"/>
      </rPr>
      <t>(1) Active register;          (2) Numerical counts;            (3) Quarterly certification of assets.</t>
    </r>
  </si>
  <si>
    <t>Create the Business Unit's movable and non-maovable asset register used in a proactive manner to monitor, assess and reort on assest, condition, location and value:                                (1) Active register;          (2) Numerical counts;            (3) Quarterly certification of assets.</t>
  </si>
  <si>
    <r>
      <t xml:space="preserve">Overtime not to exceed: </t>
    </r>
    <r>
      <rPr>
        <b/>
        <i/>
        <sz val="9"/>
        <color indexed="8"/>
        <rFont val="Arial"/>
        <family val="2"/>
      </rPr>
      <t>(1) available budget for overtime;                     (2) policy &amp; legislative provision of 40 hours per month(unless an exemption has been obtained, in which case supporting documentation must be produced)</t>
    </r>
  </si>
  <si>
    <r>
      <t xml:space="preserve">Overtime not to exceed: </t>
    </r>
    <r>
      <rPr>
        <b/>
        <i/>
        <sz val="11"/>
        <color indexed="8"/>
        <rFont val="Calibri"/>
        <family val="2"/>
      </rPr>
      <t>(1) available budget for overtime;                     (2) policy &amp; legislative provision of 40 hours per month(unless an exemption has been obtained, in which case supporting documentation must be produced)</t>
    </r>
  </si>
  <si>
    <t>Draft Completed by  March</t>
  </si>
  <si>
    <t xml:space="preserve">Final policy completed for inclusion in annual budget by the end of May 2012. </t>
  </si>
  <si>
    <r>
      <t xml:space="preserve">Complete </t>
    </r>
    <r>
      <rPr>
        <b/>
        <i/>
        <sz val="9"/>
        <rFont val="Arial"/>
        <family val="2"/>
      </rPr>
      <t>basic</t>
    </r>
    <r>
      <rPr>
        <sz val="9"/>
        <rFont val="Arial"/>
        <family val="2"/>
      </rPr>
      <t xml:space="preserve"> data cleansing of billing database (comprehensive data cleansing to take place when new financial management system is acquired) </t>
    </r>
  </si>
  <si>
    <t>work in progress</t>
  </si>
  <si>
    <t>87.50 % of meters read monthly by the end of the 4th quarter. (dependant on technical departments)</t>
  </si>
  <si>
    <r>
      <t xml:space="preserve">Ensure complaince with all requirements with respect to internal, external audit and accounting bodies:               </t>
    </r>
    <r>
      <rPr>
        <b/>
        <i/>
        <sz val="9"/>
        <rFont val="Arial"/>
        <family val="2"/>
      </rPr>
      <t>0% qualification             0% adverse report</t>
    </r>
  </si>
  <si>
    <r>
      <t xml:space="preserve">Ensure complaince with all requirements with respect to internal, external audit and accounting bodies:           </t>
    </r>
    <r>
      <rPr>
        <b/>
        <i/>
        <sz val="9"/>
        <rFont val="Arial"/>
        <family val="2"/>
      </rPr>
      <t>0% qualification             0% adverse report</t>
    </r>
  </si>
  <si>
    <r>
      <t xml:space="preserve">2012/ 2013 budget discussed, determined and submitted in compliance with the budget manager's process plan:                  </t>
    </r>
    <r>
      <rPr>
        <b/>
        <i/>
        <sz val="9"/>
        <rFont val="Arial"/>
        <family val="2"/>
      </rPr>
      <t>November annually</t>
    </r>
  </si>
  <si>
    <r>
      <t xml:space="preserve">Analysis of budget spend quarterly for containment of all cost within budget, grants, income etc. as may be applicable:                       </t>
    </r>
    <r>
      <rPr>
        <b/>
        <i/>
        <sz val="9"/>
        <rFont val="Arial"/>
        <family val="2"/>
      </rPr>
      <t>% overspend in rands</t>
    </r>
  </si>
  <si>
    <r>
      <t xml:space="preserve">Create the Business Unit's movable and non-maovable asset register used in a proactive manner to monitor, assess and reort on assest, condition, location and value:                                </t>
    </r>
    <r>
      <rPr>
        <b/>
        <i/>
        <sz val="9"/>
        <rFont val="Arial"/>
        <family val="2"/>
      </rPr>
      <t>(1) Active register;          (2) Numerical counts;   (3) Quarterly certification of assets.</t>
    </r>
  </si>
  <si>
    <r>
      <t xml:space="preserve">Create the Business Unit's movable and non-maovable asset register used in a proactive manner to monitor, assess and reort on assest, condition, location and value:                                </t>
    </r>
    <r>
      <rPr>
        <b/>
        <i/>
        <sz val="9"/>
        <rFont val="Arial"/>
        <family val="2"/>
      </rPr>
      <t>(1) Active register;          (2) Numerical counts;            (3) Quarterly certification of assets.</t>
    </r>
  </si>
  <si>
    <r>
      <t xml:space="preserve">Overtime not to exceed: </t>
    </r>
    <r>
      <rPr>
        <b/>
        <i/>
        <sz val="9"/>
        <rFont val="Arial"/>
        <family val="2"/>
      </rPr>
      <t>(1) available budget for overtime;                     (2) policy &amp; legislative provision of 40 hours per month(unless an exemption has been obtained, in which case supporting documentation must be produced)</t>
    </r>
  </si>
  <si>
    <t>ACTUAL ACHIEVED</t>
  </si>
  <si>
    <t>CORRECTIVE MEASURES</t>
  </si>
  <si>
    <t>BUDGET SPENT TO DATE</t>
  </si>
  <si>
    <t>2. MAYORAL SPECIAL PROJECTS</t>
  </si>
  <si>
    <t>Due to BeB Board having been dissolved by DAEA, no further progress has been possible.  However, District Municipality have secured funding from COGTA</t>
  </si>
  <si>
    <t>Dissolution of BeB Board</t>
  </si>
  <si>
    <t>Project being implemented in conjunction with the District Municipality</t>
  </si>
  <si>
    <t>Grant from COGTA awarded to District Municipality</t>
  </si>
  <si>
    <t>Business Plan, Approval of funding from COGTA to District Municipality, Copies of minutes of Project Steering Committee</t>
  </si>
  <si>
    <t>Service Provider engaging with Dept. Of Energy with regard to securing Power Purchase Agreement</t>
  </si>
  <si>
    <t>Sale of electricity requires entering into a PPA with DoE</t>
  </si>
  <si>
    <t>Advert from DoE calling for submissions for appointment as Independant Power Producers</t>
  </si>
  <si>
    <t>Project abandoned due to dissloution of BeB by DAEA</t>
  </si>
  <si>
    <t>Funding cannot be secured</t>
  </si>
  <si>
    <t>Non supplied</t>
  </si>
  <si>
    <t>Report recommending appointment of consultant submitted to BEC</t>
  </si>
  <si>
    <t>SCM processes have to be complied with</t>
  </si>
  <si>
    <t>Report to BEC</t>
  </si>
  <si>
    <t>Service Provider Appointed</t>
  </si>
  <si>
    <t>Matter being dealt with through District SCM processes</t>
  </si>
  <si>
    <t>Funded by District municipality</t>
  </si>
  <si>
    <t>Letter of appointment of Service Provider</t>
  </si>
  <si>
    <t>Issued instructions to Landfill Manager drawing attention to all policies and procedures</t>
  </si>
  <si>
    <t>Monitoring of all actions</t>
  </si>
  <si>
    <t>Emails to Landfill Manager. Quarterly budget expenditure template</t>
  </si>
  <si>
    <t>Awaiting Budget Manager's process plan</t>
  </si>
  <si>
    <t xml:space="preserve">Implemented reduction in expenditure.  Eliminated unnecessary expenditure.  </t>
  </si>
  <si>
    <t>Asset register created and lodged with Asset Control Unit</t>
  </si>
  <si>
    <t>Asset register</t>
  </si>
  <si>
    <t>Prior authority for planned overtime obtained.  Compliance with legislative provision</t>
  </si>
  <si>
    <t>Report drafted for submission to MANCO on overtime shortfall to end of financial year</t>
  </si>
  <si>
    <t xml:space="preserve">Overtime authorisation reports </t>
  </si>
  <si>
    <t>nil achieved</t>
  </si>
  <si>
    <t>contract to be readvertised by instruction of MM</t>
  </si>
  <si>
    <t>new specs being prepared</t>
  </si>
  <si>
    <t>Email instruction from MM (Acting ) 6th October</t>
  </si>
  <si>
    <t>Portions of marketing strategy achieved</t>
  </si>
  <si>
    <t>Target Partially met</t>
  </si>
  <si>
    <t>Portions of strategy underway. Further development to include new service providers</t>
  </si>
  <si>
    <t>Minutes of airport development committee meeting of 7 September</t>
  </si>
  <si>
    <t>57% increase in departing passengers cf same quarter last year</t>
  </si>
  <si>
    <t>Target exceeded</t>
  </si>
  <si>
    <t xml:space="preserve">new aircraft introduced by Airlink, successful marketing campaigns </t>
  </si>
  <si>
    <t>Airport statistical returns from Indiza</t>
  </si>
  <si>
    <t>Service provider on side, 50% completed</t>
  </si>
  <si>
    <t>Efficiencies in performance</t>
  </si>
  <si>
    <t>Cremator 2 functioning</t>
  </si>
  <si>
    <t>unable to roll over funding to repair cremator 1</t>
  </si>
  <si>
    <t>Discussed at Strategic planning session - report needed</t>
  </si>
  <si>
    <t>target Exceeded</t>
  </si>
  <si>
    <t>under-estimated</t>
  </si>
  <si>
    <t>brochures</t>
  </si>
  <si>
    <t>not applicable</t>
  </si>
  <si>
    <t>awaiting finalisation of masterplan</t>
  </si>
  <si>
    <t>none needed</t>
  </si>
  <si>
    <t>Resolution obtained</t>
  </si>
  <si>
    <t>Target met</t>
  </si>
  <si>
    <t>minutes of Full Council meeting of 29th June</t>
  </si>
  <si>
    <t>IDP Process Plan Developed</t>
  </si>
  <si>
    <t>Full Council Minutes: Approved / IDP Process Plan available on the municipal website</t>
  </si>
  <si>
    <t>Invitation for stakeholders' submissions were set until 05 October 2011</t>
  </si>
  <si>
    <t>Advert</t>
  </si>
  <si>
    <t>Public Notices advertised in local newspapers (Witness, Public Eye, Edendale Eyethu, Maritzburg Fever,)</t>
  </si>
  <si>
    <t>Tax Invoices, Newspaper cuttings</t>
  </si>
  <si>
    <t>0% overspend in rands</t>
  </si>
  <si>
    <t>Achieved</t>
  </si>
  <si>
    <t>approved SCM Policy</t>
  </si>
  <si>
    <t>SCM Policy</t>
  </si>
  <si>
    <t>SCM Procedure manual</t>
  </si>
  <si>
    <t>electronic contract register developed</t>
  </si>
  <si>
    <t>contract register</t>
  </si>
  <si>
    <t>upgrade of intenda system completed</t>
  </si>
  <si>
    <t>Target partially met</t>
  </si>
  <si>
    <t>the system has been upgraded, but SCM is in the process of re registering of all suppliers in the new data base to have a credible required information.</t>
  </si>
  <si>
    <t>to be achieved in the next quarter</t>
  </si>
  <si>
    <t>system upgraded</t>
  </si>
  <si>
    <t xml:space="preserve">contracts awarded </t>
  </si>
  <si>
    <t>incomplete and non compliance on documents submitted by the Business unit is delaying the process and also delays on tender evaluation by the BU</t>
  </si>
  <si>
    <t>training and workshop of BU on supply chain processes  mapping of all indivisuals who are directly involved with SCM on SCM processes.</t>
  </si>
  <si>
    <t>Contracts register</t>
  </si>
  <si>
    <t>re registering of suppliers on the new data base to have a credible information is delaying the intergration</t>
  </si>
  <si>
    <t>report submitted quaterly</t>
  </si>
  <si>
    <t>quaterly reports</t>
  </si>
  <si>
    <t>stock count done quaterly</t>
  </si>
  <si>
    <t>status report done monthly approved by the CFO</t>
  </si>
  <si>
    <t>monthly reports</t>
  </si>
  <si>
    <t>montly reconcilliation report done</t>
  </si>
  <si>
    <t>SLA signed by MM's of Msunduzi &amp; uMgungundlovu</t>
  </si>
  <si>
    <t>Fire Services MOU for Operational Support</t>
  </si>
  <si>
    <t>GRS No. ????</t>
  </si>
  <si>
    <t xml:space="preserve">Had preliminary meeting with service providers to determine spec and budget costing </t>
  </si>
  <si>
    <t>specialised project and have to fit in with itinery of service providers</t>
  </si>
  <si>
    <t>have a follow up meeting with service providers in October</t>
  </si>
  <si>
    <t>Identified Hazmat equipment required and have specifications for each item</t>
  </si>
  <si>
    <t xml:space="preserve">Met with ISF to develop specifications and costings for upgrade </t>
  </si>
  <si>
    <t>Awaiting specification and costing from ISF</t>
  </si>
  <si>
    <t>A suitable site in Northdale has been identified. ISF to develop specifications and costing  for renovation of site</t>
  </si>
  <si>
    <t xml:space="preserve">data collected from air pollution stations. </t>
  </si>
  <si>
    <t>Central station decommissioned in August due to proposed construction of CBD Hub</t>
  </si>
  <si>
    <t>station to be relocated depending on funding</t>
  </si>
  <si>
    <t>network database</t>
  </si>
  <si>
    <t>property files in records room</t>
  </si>
  <si>
    <t>sampling database and reports in laboratory</t>
  </si>
  <si>
    <t>92 Food samples and 20 swabs</t>
  </si>
  <si>
    <t>shortage of laboratory consumables due to delay with procurement process</t>
  </si>
  <si>
    <t>procurement process to be steamlined</t>
  </si>
  <si>
    <t>R3004.54</t>
  </si>
  <si>
    <t>Municipal strike. Shortage of poisons due to delay in procurement process</t>
  </si>
  <si>
    <t>R3131.62</t>
  </si>
  <si>
    <t>monthly vector control program</t>
  </si>
  <si>
    <t>149 received. 130 attended to and resolved.</t>
  </si>
  <si>
    <t>complaint register</t>
  </si>
  <si>
    <t>Target not achieved due to inspections being done in previous quarter</t>
  </si>
  <si>
    <t>planned program to be introduced</t>
  </si>
  <si>
    <t>779 premises</t>
  </si>
  <si>
    <t>62 premises</t>
  </si>
  <si>
    <t>10 premises</t>
  </si>
  <si>
    <t>13 complaints received. 11 attended to and resolved</t>
  </si>
  <si>
    <t>500 premises</t>
  </si>
  <si>
    <t>19 notifications received and investigated</t>
  </si>
  <si>
    <t>database and notifiable diseases file</t>
  </si>
  <si>
    <t>3 programs</t>
  </si>
  <si>
    <t>Informal traders training programs cancelled due to municipal strike &amp; also training done in previous quarter</t>
  </si>
  <si>
    <t>training file</t>
  </si>
  <si>
    <t>153 notices &amp; 52 proscecutions</t>
  </si>
  <si>
    <t>property files in records room and court records</t>
  </si>
  <si>
    <t>Awaiting meeting with National, Provincial Dept of Health &amp; COGTA</t>
  </si>
  <si>
    <t>general file</t>
  </si>
  <si>
    <t>business plan submitted to DWA on the 29/09/2011</t>
  </si>
  <si>
    <t>DWA business plan</t>
  </si>
  <si>
    <t>Planned Maintenace Program drawn up</t>
  </si>
  <si>
    <t xml:space="preserve">Plan drawn up however needs to submitted to Portfolio Commitee first. Technical constraints due to vacancy rate of civil technicians </t>
  </si>
  <si>
    <t>Report to be submitted to Profolio committee in November 2011</t>
  </si>
  <si>
    <t xml:space="preserve">Planned Maintenance schedules </t>
  </si>
  <si>
    <t xml:space="preserve">The current Heat system cannot supply consolidated data and therefore the compliance cannot be ascertained. </t>
  </si>
  <si>
    <t xml:space="preserve">Investigate reporting formats with the Call Center Manager so as to incorporate monthly statistics.   </t>
  </si>
  <si>
    <t>VIPs constructed for the 1st quarter are from th ecarryover budget of 2010/2011. An extension of time till 30/09/2011 was granted for this VIP project. Project completed. Payments are being processed and awaiting GIS  data to be received from service provider and project , a new letter of award shall be issued by 01/11/2011.</t>
  </si>
  <si>
    <t>New start date for phase two 01/11/2011</t>
  </si>
  <si>
    <t>Payment certificates at PMU</t>
  </si>
  <si>
    <t xml:space="preserve">EIA can onlt be submitted once pipe has been designed. </t>
  </si>
  <si>
    <t>VO done for design to include rerouting of bulk main/ upgrade of bulk mains form Mason Res through th eNew Prison property&gt; pipes are leaking at present</t>
  </si>
  <si>
    <t>Design drawings</t>
  </si>
  <si>
    <t xml:space="preserve">IWA Balance calculation </t>
  </si>
  <si>
    <t>728km</t>
  </si>
  <si>
    <t>Payment Certificates and Progress Reports</t>
  </si>
  <si>
    <t>Draft Bar has been done and the EMP is in progress</t>
  </si>
  <si>
    <t>EIA process require public participati that took longer than anticiapted</t>
  </si>
  <si>
    <t>Dependant on DAEA for approval (ROD)</t>
  </si>
  <si>
    <t>Draft BAR</t>
  </si>
  <si>
    <t>Moved to November 2011</t>
  </si>
  <si>
    <t>Survey needed to be done to define cadastral boundary/structure before tender can be done.</t>
  </si>
  <si>
    <t>Prelim Survey layout plan</t>
  </si>
  <si>
    <t>compleded design and tender docs</t>
  </si>
  <si>
    <t>Plans and tender documentation</t>
  </si>
  <si>
    <t>Business plan submitted developed and submitted. SAC approval was granted on the 12 October 2011</t>
  </si>
  <si>
    <t>Business Plan : Rehabilitation of Sanitation Infrastructure and DWA Agenda</t>
  </si>
  <si>
    <t>Specifications Developed however contract only advertised in October 2011.</t>
  </si>
  <si>
    <t>Lenghty approval Process</t>
  </si>
  <si>
    <t>Current construction project still in progress. Design Tender to be advertised in second quarter</t>
  </si>
  <si>
    <t xml:space="preserve">Tender to be advertised in 2nd quarter. </t>
  </si>
  <si>
    <t>Bid spec documents submitted to Supply Chain 06/10/2011</t>
  </si>
  <si>
    <t>correction to tender document needed to be done and them submitted to bid spec committee.</t>
  </si>
  <si>
    <t>Bid Spec Documentation</t>
  </si>
  <si>
    <t>21 - 28 DAYS</t>
  </si>
  <si>
    <t>Shortage of resources and Stike actions</t>
  </si>
  <si>
    <t>Repair/replace council vehicles. Increase number of workers by engaging EPWP temporal workers</t>
  </si>
  <si>
    <t>420sqm</t>
  </si>
  <si>
    <t>Efficient contractors</t>
  </si>
  <si>
    <t xml:space="preserve">Work Completion Certificate </t>
  </si>
  <si>
    <t>95% response rate</t>
  </si>
  <si>
    <t>Additional number of temporal workers</t>
  </si>
  <si>
    <t>80% response rate</t>
  </si>
  <si>
    <t xml:space="preserve">Strike actions </t>
  </si>
  <si>
    <t>Engage private contractors during strike period</t>
  </si>
  <si>
    <t>18km</t>
  </si>
  <si>
    <t xml:space="preserve">Lost six (6) weeks due to unavailabilty/shortage of Plants (Machinery) and Strike actions </t>
  </si>
  <si>
    <t xml:space="preserve">Work Program/Plan  to be in place. </t>
  </si>
  <si>
    <t>107.4km</t>
  </si>
  <si>
    <t>High Traffic volume road get warnout quickly, Strike actions, Shortage of resources</t>
  </si>
  <si>
    <t>87 449.04</t>
  </si>
  <si>
    <t>Availability of resources</t>
  </si>
  <si>
    <t>4 688.14</t>
  </si>
  <si>
    <t>To upgrade 3.0km of gravel roads to a black top surfacing  by June 2012</t>
  </si>
  <si>
    <t>Construction of storm water is complete. Layerworks to start next week. Works 35% complete.</t>
  </si>
  <si>
    <t>Nill</t>
  </si>
  <si>
    <t>To upgrade 1.0km of gravel road to a black top surfacing, by June 2012</t>
  </si>
  <si>
    <t>Additional funding required to appoint contractor</t>
  </si>
  <si>
    <t>Contractually committ MIG funding for 2012/2013 financial year</t>
  </si>
  <si>
    <t>BEC report and PMU report to EXCO</t>
  </si>
  <si>
    <t>Approved by BSC. Waiting approval from MM. To be advartised 20/10 or 27/10 pending availability of funds to advertise.</t>
  </si>
  <si>
    <t>Application has been submitted to MIG and awaiting for approval</t>
  </si>
  <si>
    <t>Not cashed back</t>
  </si>
  <si>
    <t>Council to avail funding</t>
  </si>
  <si>
    <t>Consultants appointed</t>
  </si>
  <si>
    <t>To widen New England Rd into two lanes each direction between Woodhouse and Ridge intersections- approx. 0.9km</t>
  </si>
  <si>
    <t>Project out to tender and tenders adjudicated</t>
  </si>
  <si>
    <t xml:space="preserve">Project costs are much higher than anticipated. </t>
  </si>
  <si>
    <t xml:space="preserve">Additional funding required or the scope of works will have to be curtailed.  </t>
  </si>
  <si>
    <t>Developer to undertake the works.</t>
  </si>
  <si>
    <t xml:space="preserve">Developer's funds to be reimbursed so that he will undertake the work. </t>
  </si>
  <si>
    <t>Report to Finance and EXCO will be submitted for approval.</t>
  </si>
  <si>
    <t>Council's funds will be used to pay  Martin Consulting  for the design &amp; tender stages.</t>
  </si>
  <si>
    <t>Nil achieved</t>
  </si>
  <si>
    <t>Overtime exceeded</t>
  </si>
  <si>
    <t>Due to strike actions</t>
  </si>
  <si>
    <t>To appoint private contractors during strike periods</t>
  </si>
  <si>
    <t>Finance Report</t>
  </si>
  <si>
    <t>3. HUMAN RESOURCES MANAGEMENT, OCCUPATIONAL HEALTH &amp; SKILLS DEVELOPMENT + OD</t>
  </si>
  <si>
    <t>HRM01</t>
  </si>
  <si>
    <t>Insitutional Development &amp; Transformation</t>
  </si>
  <si>
    <t>Faith Ndlovu</t>
  </si>
  <si>
    <t>Legislation, Policies and Collective Agreements</t>
  </si>
  <si>
    <t xml:space="preserve">HR Policies exist, but needs revision </t>
  </si>
  <si>
    <t xml:space="preserve"> 29 HRM policies Approved-</t>
  </si>
  <si>
    <t xml:space="preserve">9 HRM policies approved: Abscondment Policy, 
Employment Policy, Leave Policy, Staff Allocation Policy,
Corporate Gifts Policy, Diversity Policy,Disability Policy,Sexual Harasment Policy, Working Hours Policy </t>
  </si>
  <si>
    <t>9 HRM policies approved: Access to Personnel Files Policy, Staff Relocation Policy, Employment Equity Policy, Proffessional Driving Permit Policy, Study Assistance, 
Abet Policy, 
External Student Bursary, 
Internship Policy,Transfer Policy</t>
  </si>
  <si>
    <t>6 HRM policies approved:  HIV &amp; Aids Policy, 
Training And Development Policy, 
Learnership Policy, Work Exposure Policy, Communication Policy, EAP Policy</t>
  </si>
  <si>
    <t>5 HRM policies approved: 
Scarce Skills Policy, Staff Memorial Services &amp; Funerals  Policy, Career Pathing Policy, Incapacity Policy, Succession Policy</t>
  </si>
  <si>
    <t>HRM02</t>
  </si>
  <si>
    <t>Revision of Organisational Structure</t>
  </si>
  <si>
    <t>Ineffective structure</t>
  </si>
  <si>
    <t>Approved organisational structure</t>
  </si>
  <si>
    <t>Finalised draft structure ready for presentation to the Municipal Manager</t>
  </si>
  <si>
    <t>HRM03</t>
  </si>
  <si>
    <t>Allocation of Staff to New structure</t>
  </si>
  <si>
    <t>Some staff working in terms of approved structure and other staff working in terms of proposed structure</t>
  </si>
  <si>
    <t>All staff correctly placed according  to the Allocation Policy</t>
  </si>
  <si>
    <t>Appoint Municipal Manager, Chief Financial Officer &amp; Deputy Municipal Manager: Infrastructure, Services &amp; Facilities</t>
  </si>
  <si>
    <t>Remaining Level 2 Managers &amp; all level 3 Managers</t>
  </si>
  <si>
    <t>All level 4 Managers</t>
  </si>
  <si>
    <t>HRM04</t>
  </si>
  <si>
    <t>Job Evaluation (JE)</t>
  </si>
  <si>
    <t>No TASK Final Outcome Report (FOR)</t>
  </si>
  <si>
    <t>All posts on new structure  evaluated on TASK Job Evaluation system</t>
  </si>
  <si>
    <t>Allocation of post numbers</t>
  </si>
  <si>
    <t>100% Job Descriptions written</t>
  </si>
  <si>
    <t>100% Job Descriptions Evaluated referred for moderation</t>
  </si>
  <si>
    <t>HRM05</t>
  </si>
  <si>
    <t>Introduction of a shared value system</t>
  </si>
  <si>
    <t>Lack of values</t>
  </si>
  <si>
    <t>Approved Corporate Service Charter communicated to all staff</t>
  </si>
  <si>
    <t xml:space="preserve">Approved Corporate Service Charter. </t>
  </si>
  <si>
    <t xml:space="preserve">Service Charter communicated to 50% of employees.  </t>
  </si>
  <si>
    <t xml:space="preserve">Service Charter communicated to 100% employees.  </t>
  </si>
  <si>
    <t>Review of Service Charter</t>
  </si>
  <si>
    <t>HRM06</t>
  </si>
  <si>
    <t>Approved value proposition communicated to all staff</t>
  </si>
  <si>
    <t>Draft employee value proposition</t>
  </si>
  <si>
    <t>Approved Employee value proposition</t>
  </si>
  <si>
    <t>Employee value proposition communicated to 50% of employees.</t>
  </si>
  <si>
    <t>Employee value proposition communicated to 100% of employees.</t>
  </si>
  <si>
    <t>HRM07</t>
  </si>
  <si>
    <t>Labour relations</t>
  </si>
  <si>
    <t xml:space="preserve">Manageable </t>
  </si>
  <si>
    <t>24 workshops on Collective agreements and Internal Policies</t>
  </si>
  <si>
    <t>8 workshops on Collective agreements and Internal Policies</t>
  </si>
  <si>
    <t>16 workshops on Collective agreements and Internal Policies</t>
  </si>
  <si>
    <t>HRM08</t>
  </si>
  <si>
    <t>Personnel Administration</t>
  </si>
  <si>
    <t>Below acceptable level</t>
  </si>
  <si>
    <t>0% deviation from employment policy and procedures</t>
  </si>
  <si>
    <t>Approved Employment Policy</t>
  </si>
  <si>
    <t>Approved Personnel Process Manuals</t>
  </si>
  <si>
    <t>100 % Adhereance to Policy and Procedure</t>
  </si>
  <si>
    <t>HRM09</t>
  </si>
  <si>
    <t>Occupational Health Awareness</t>
  </si>
  <si>
    <t>4 Occupational and Health awareness events per annum.</t>
  </si>
  <si>
    <t>1 Occupational and Health awareness event.</t>
  </si>
  <si>
    <t>2 Occupational and Health awareness events.</t>
  </si>
  <si>
    <t>3 Occupational and Health awareness events.</t>
  </si>
  <si>
    <t>HRM10</t>
  </si>
  <si>
    <t>Occupational Health: Risk Medicals</t>
  </si>
  <si>
    <t>More focus on Primary Health than Occupational Health</t>
  </si>
  <si>
    <t>100% Annual Risk employees medicals conducted in Infrastructure and Community Services</t>
  </si>
  <si>
    <t>50% risk medicals conducted in Infrastructure Services</t>
  </si>
  <si>
    <t>100% risk medicals conducted in Infrastructure Services</t>
  </si>
  <si>
    <t>(1) 50% risk medicals conducted in community Services; (2) 100% risk medicals conducted in Infrastructure Services</t>
  </si>
  <si>
    <t>HRM11</t>
  </si>
  <si>
    <t>Occupational Health: Risk Assessments</t>
  </si>
  <si>
    <t>Annual Risk Assessments of Depot, Parks  Traffic and Fire work environments</t>
  </si>
  <si>
    <t>Annual  risk Assessments conducted in Water, Waste and Landfill</t>
  </si>
  <si>
    <t>(1) Annual  risk Assessments conducted in Electricity and Roads; (2) Annual  risk Assessments conducted in Water, Waste and Landfill</t>
  </si>
  <si>
    <t>(1) Annual  risk Assessments conducted in Parks and Fleet; (2) Annual  risk Assessments conducted in Electricity and Roads; (3) Annual  risk Assessments conducted in Water, Waste and Landfill</t>
  </si>
  <si>
    <t>(1) Annual  risk Assessments conducted in Traffic, Safety and Fire; (2) Annual  risk Assessments conducted in Parks and Fleet; (3) Annual  risk Assessments conducted in Electricity and Roads; (4) Annual  risk Assessments conducted in Water, Waste and Landfill</t>
  </si>
  <si>
    <t>HRM12</t>
  </si>
  <si>
    <t xml:space="preserve">To create a knowledge based organization in support of efficient and effective monitoring &amp; evaluation, decision-making, providing strategic direction and quality customer service delivery. </t>
  </si>
  <si>
    <t>Skills Development: Training of Employees</t>
  </si>
  <si>
    <t>Work-Place Sills Plan (WSP) submitted</t>
  </si>
  <si>
    <t>1080 Employees Trained</t>
  </si>
  <si>
    <t xml:space="preserve">270 Employees Trained.                   </t>
  </si>
  <si>
    <t xml:space="preserve">420000 (Training) </t>
  </si>
  <si>
    <t xml:space="preserve">540 Employees Trained.                 </t>
  </si>
  <si>
    <t xml:space="preserve">1 260 000 (Training) </t>
  </si>
  <si>
    <t xml:space="preserve">810 Employees Trained.                </t>
  </si>
  <si>
    <t xml:space="preserve">2 100 000(Training)  </t>
  </si>
  <si>
    <t xml:space="preserve">1080 Employees Trained.                 </t>
  </si>
  <si>
    <t xml:space="preserve">2 940 000 (Training)  </t>
  </si>
  <si>
    <t>2 940 000</t>
  </si>
  <si>
    <t xml:space="preserve">OPEX  </t>
  </si>
  <si>
    <t>HRM13</t>
  </si>
  <si>
    <t>Skills Development: Learnerships</t>
  </si>
  <si>
    <t>5 Learnerships</t>
  </si>
  <si>
    <t xml:space="preserve">2 Learnerships.  </t>
  </si>
  <si>
    <t>250000 (learnership)</t>
  </si>
  <si>
    <t xml:space="preserve">5 Learnerships. </t>
  </si>
  <si>
    <t xml:space="preserve">500 000 (learnership) </t>
  </si>
  <si>
    <t>HRM14</t>
  </si>
  <si>
    <t>Skills Development: Skills Programmes</t>
  </si>
  <si>
    <t>4 Skills Programmes</t>
  </si>
  <si>
    <t>4 skills Programmes.</t>
  </si>
  <si>
    <t>HRM15</t>
  </si>
  <si>
    <t>Skills Development: Councillors' Training</t>
  </si>
  <si>
    <t>54 Councillor's Trained</t>
  </si>
  <si>
    <t>Cllrs Skills Audit</t>
  </si>
  <si>
    <t>18Cllrs Trained</t>
  </si>
  <si>
    <t>166000 (Cllr Training)</t>
  </si>
  <si>
    <t>36 Cllrs trained</t>
  </si>
  <si>
    <t>332 000 (Cllr Training)</t>
  </si>
  <si>
    <t>54 Cllrs trained</t>
  </si>
  <si>
    <t>498 000 (Cllr Training)</t>
  </si>
  <si>
    <t>498 000</t>
  </si>
  <si>
    <t>HRM16</t>
  </si>
  <si>
    <t>Skills Development: Internships</t>
  </si>
  <si>
    <t>Appoint 15 Interns</t>
  </si>
  <si>
    <t xml:space="preserve">15 Interns Contracted.                </t>
  </si>
  <si>
    <t xml:space="preserve">847 038 (Internship) </t>
  </si>
  <si>
    <t>847 038</t>
  </si>
  <si>
    <t>HRM17</t>
  </si>
  <si>
    <t>Skills Development: Employee Study Assistance</t>
  </si>
  <si>
    <t xml:space="preserve">15 employees awarded Study Assistance.      </t>
  </si>
  <si>
    <t xml:space="preserve">376 920  (Study Assistance)  </t>
  </si>
  <si>
    <t>376 920</t>
  </si>
  <si>
    <t>HRM18</t>
  </si>
  <si>
    <t>Skills Development: External Bursaries</t>
  </si>
  <si>
    <t xml:space="preserve">Award 15 External Bursaries.         </t>
  </si>
  <si>
    <t>395 766 (External Bursaries)</t>
  </si>
  <si>
    <t>395 766</t>
  </si>
  <si>
    <t>HRM19</t>
  </si>
  <si>
    <t>Introduction of Employee Assistance Program (EAP)</t>
  </si>
  <si>
    <t>Non management of staff welfare</t>
  </si>
  <si>
    <t>Approved EAP Policy</t>
  </si>
  <si>
    <t>Draft EAP Policy</t>
  </si>
  <si>
    <t>HRM20</t>
  </si>
  <si>
    <t>HR Information systems</t>
  </si>
  <si>
    <t>Non availability of correct HR data</t>
  </si>
  <si>
    <t>Accurate HR Data:
Post Establishment;  uploaded to payday</t>
  </si>
  <si>
    <t xml:space="preserve">Establish Accurate Post Establishment </t>
  </si>
  <si>
    <t xml:space="preserve">Post Establishment uploaded &amp; maintained on Payday </t>
  </si>
  <si>
    <t>HRM21</t>
  </si>
  <si>
    <t>Accurate HR Data: Qualifications uploaded to payday</t>
  </si>
  <si>
    <t>Obtain Accurate Qualifications  for all employees</t>
  </si>
  <si>
    <t xml:space="preserve">Qualifications Data uploaded &amp; maintained on Payday </t>
  </si>
  <si>
    <t>Post Establishment and Qualifications Data maintained on payday</t>
  </si>
  <si>
    <t>HRM22</t>
  </si>
  <si>
    <t>Accurate HR Data:
Annual Leave and Sickleave uploaded to payday</t>
  </si>
  <si>
    <t xml:space="preserve">Leave and Sick leave uploaded &amp; maintained on Payday </t>
  </si>
  <si>
    <t>HRM23</t>
  </si>
  <si>
    <t>Qualified Management</t>
  </si>
  <si>
    <t>Unqualified Management</t>
  </si>
  <si>
    <t>Conduct Management Training programme</t>
  </si>
  <si>
    <t xml:space="preserve">Audit skills of all Level 1 and  2 Managers </t>
  </si>
  <si>
    <t xml:space="preserve">Audit skills of all Level 3 Managers </t>
  </si>
  <si>
    <t>Audit skills of all Level 4 Managers .  Develop Management Training Programme</t>
  </si>
  <si>
    <t>HRM24</t>
  </si>
  <si>
    <t>Recruitment and selection strategy</t>
  </si>
  <si>
    <t>None</t>
  </si>
  <si>
    <t>Approved Recruitment and selection strategy</t>
  </si>
  <si>
    <t>Research on scarce skills etc.</t>
  </si>
  <si>
    <t>Draft Recruitment and Selection Strategy</t>
  </si>
  <si>
    <t>1. Approved Recruitment and Selection Strategy;               2. Update SDBIP targets with measurables from strategy.</t>
  </si>
  <si>
    <t>HRM25</t>
  </si>
  <si>
    <t>Motivated staff</t>
  </si>
  <si>
    <t xml:space="preserve">De-motivated Staff </t>
  </si>
  <si>
    <t xml:space="preserve">Conduct climate survey in order to determine baseline </t>
  </si>
  <si>
    <t>Climate Survey - field work</t>
  </si>
  <si>
    <t>Report &amp; Analysis in order to determine baseline</t>
  </si>
  <si>
    <t>HRM26</t>
  </si>
  <si>
    <t>HRM27</t>
  </si>
  <si>
    <t>HRM28</t>
  </si>
  <si>
    <t>HRM29</t>
  </si>
  <si>
    <t>HRM30</t>
  </si>
  <si>
    <t>9 Policies in draft</t>
  </si>
  <si>
    <t>Legal Comments.  Lack of consistancy management of HR /Process</t>
  </si>
  <si>
    <t>Approval of policies</t>
  </si>
  <si>
    <t>Draft policies</t>
  </si>
  <si>
    <t>Draft not yet finalised.  2008 compiled. Anomolies addressed</t>
  </si>
  <si>
    <t>2010 TAS Structure rescinded.  Process restarted with 2004/2008 structure</t>
  </si>
  <si>
    <t xml:space="preserve">Finalise structure </t>
  </si>
  <si>
    <t>Anomolies register.  Draft structure (not finalised)</t>
  </si>
  <si>
    <t>Draft Corporate Service Charter</t>
  </si>
  <si>
    <t>No consistancy in management of HR</t>
  </si>
  <si>
    <t>Approval of Charter</t>
  </si>
  <si>
    <t>Draft Corporate Service charter</t>
  </si>
  <si>
    <t>Draft Employee value proposition</t>
  </si>
  <si>
    <t>Draft Employee Value proposition</t>
  </si>
  <si>
    <t>Draft Employment Policy</t>
  </si>
  <si>
    <t>Approval</t>
  </si>
  <si>
    <t>Draft Employment policy</t>
  </si>
  <si>
    <t>Budget</t>
  </si>
  <si>
    <t>2 events in quarter two.</t>
  </si>
  <si>
    <t>No Staff</t>
  </si>
  <si>
    <t>Employ Locum Doctor and Snr Occupational Health Nurse</t>
  </si>
  <si>
    <t>Staff Shortages</t>
  </si>
  <si>
    <t>Functional safety committees established and trained</t>
  </si>
  <si>
    <t>Assessment reports</t>
  </si>
  <si>
    <t>Protracted procurement processes</t>
  </si>
  <si>
    <t>Shortfall achieved next quarter</t>
  </si>
  <si>
    <t>Awaiting for appointment of Provider</t>
  </si>
  <si>
    <t>Assistance with SCM Process to appoint providers</t>
  </si>
  <si>
    <t>1 Skill Programmes</t>
  </si>
  <si>
    <t>NON</t>
  </si>
  <si>
    <t>Awaiting for SALGA to confirm the Skills Audit Process Nationally</t>
  </si>
  <si>
    <t>Process will need to be run internally.</t>
  </si>
  <si>
    <t>Attendance Registers</t>
  </si>
  <si>
    <t>Reports to SCM</t>
  </si>
  <si>
    <t>Draft requiring legal input</t>
  </si>
  <si>
    <t>Legal Input outstanding</t>
  </si>
  <si>
    <t>Approval in 2nd quarter</t>
  </si>
  <si>
    <t>Skills Audit 41% of empl</t>
  </si>
  <si>
    <t>Acting Management</t>
  </si>
  <si>
    <t>Appointment of Management</t>
  </si>
  <si>
    <t>Skills Audit Report</t>
  </si>
  <si>
    <t>Acting Snr Management</t>
  </si>
  <si>
    <t>Research conducted.  Critical and Priority posts identified</t>
  </si>
  <si>
    <t>Recruitment process.  Priority posts database</t>
  </si>
  <si>
    <t>Asset Register documents</t>
  </si>
  <si>
    <t>Overtime budget</t>
  </si>
  <si>
    <t>Not Achieved</t>
  </si>
  <si>
    <t>Awaiting risk assessment which will be completed in October 2011</t>
  </si>
  <si>
    <t>Awaiting risk assessment which will be completed in October 2012</t>
  </si>
  <si>
    <t>Compliance audit commenced</t>
  </si>
  <si>
    <t>Awaiting Audit Plan - to be finalised in November 2011</t>
  </si>
  <si>
    <t>Audit Plan not cpmpleted and approved - awaiting completion of risk assessment first</t>
  </si>
  <si>
    <t>Awaiting approval of audit plan  November 2011</t>
  </si>
  <si>
    <t>Risk Assessment commenced-strategic &amp; operational - will be ffg up by review of policy</t>
  </si>
  <si>
    <t xml:space="preserve">Risk assessment to address to the review of risk management policy </t>
  </si>
  <si>
    <t>Policy to be reviewed in October/ Novemeber 2011</t>
  </si>
  <si>
    <t>Strategic risk assessment completed</t>
  </si>
  <si>
    <t>Risk Assessment comprehensive and time consuming</t>
  </si>
  <si>
    <t>Final Risk register to be completed October 2011</t>
  </si>
  <si>
    <t>Final Risk register to be completed October 2012</t>
  </si>
  <si>
    <t>Report to Bid Spec Comm completed for proposal call</t>
  </si>
  <si>
    <t>Proposal report required to be comprehensive</t>
  </si>
  <si>
    <t>Advertisement to go out  October 2011 - Service provider to be appointed Novemeber 2011</t>
  </si>
  <si>
    <t>Awaiting set up of Whistle blowing hotline</t>
  </si>
  <si>
    <t>Proposal Call to be advertised</t>
  </si>
  <si>
    <t>Capacity of unit to increase (to include managers)</t>
  </si>
  <si>
    <t xml:space="preserve">1 Team Meeting </t>
  </si>
  <si>
    <t>Team Meeting to be held monthly</t>
  </si>
  <si>
    <t>Audit committee overseeing the performance of the unit</t>
  </si>
  <si>
    <t>Awaiting final audit plan - to include areas of compliance</t>
  </si>
  <si>
    <t>Audit committee to quality review policies,reports and performance of the internal audit unit</t>
  </si>
  <si>
    <t xml:space="preserve">Have completed 80% schedule of actual cost cutting areas and the development of strategy </t>
  </si>
  <si>
    <t>Extreme workload attending meetings</t>
  </si>
  <si>
    <t>As soon as work load decreases will attempt to complete</t>
  </si>
  <si>
    <t>Draft documents saved electronically</t>
  </si>
  <si>
    <t>Ongoing no payments are made without expenditure committee approval</t>
  </si>
  <si>
    <t>All payment requests are filed at the Creditors section for perusal</t>
  </si>
  <si>
    <t>All contracts are paid on receipt of documentation from respective Business Units</t>
  </si>
  <si>
    <t>Contracts payment register is available electronically</t>
  </si>
  <si>
    <t>Separate bank account has been opened for the investment of funds</t>
  </si>
  <si>
    <t>We are not using the account to its full as funds are limited</t>
  </si>
  <si>
    <t xml:space="preserve">at the next budget process funds can be allocated from our surpluses </t>
  </si>
  <si>
    <t>Bank account details and vote records are available electronically</t>
  </si>
  <si>
    <t>Report has  been done for forwarding to Portfolio Committee</t>
  </si>
  <si>
    <t>Staffing issues</t>
  </si>
  <si>
    <t>Quarterly report to be forwarded to next  committee meeting</t>
  </si>
  <si>
    <t>Draft report available with claims register electronically</t>
  </si>
  <si>
    <t>This is ongoing on a monthly basis and achieved</t>
  </si>
  <si>
    <t>Payment documents are filed at Pay Office / Creditors</t>
  </si>
  <si>
    <t>Done twice a year</t>
  </si>
  <si>
    <t>Recons available in pay office</t>
  </si>
  <si>
    <t>no new staff employed sice last audit</t>
  </si>
  <si>
    <t>Signed documents by HOD's are kept in the Pay Office</t>
  </si>
  <si>
    <t>Complied with requirements / no adverse comments in respect to the First Quarter have been received in this regard</t>
  </si>
  <si>
    <t>no documents available</t>
  </si>
  <si>
    <t xml:space="preserve">Process starts in November </t>
  </si>
  <si>
    <t>no documents available as process only starts in November</t>
  </si>
  <si>
    <t>no management account reports provided</t>
  </si>
  <si>
    <t>once management accounts are done we will ensure that a proper analysis is done</t>
  </si>
  <si>
    <t>Cannot produce analysis and reports as no management accounts available</t>
  </si>
  <si>
    <t xml:space="preserve">have not started this process </t>
  </si>
  <si>
    <t>Shortage of staff</t>
  </si>
  <si>
    <t>once critical posts have been addressed will start the process</t>
  </si>
  <si>
    <t>Process not started - no documents to produce</t>
  </si>
  <si>
    <t>no over time exceeding 40 hours worked</t>
  </si>
  <si>
    <t>no overtime worked over the 40 hours</t>
  </si>
  <si>
    <t>NIL</t>
  </si>
  <si>
    <t>Land Legal Problems</t>
  </si>
  <si>
    <t>Land Legal Committee is addressing problems.</t>
  </si>
  <si>
    <t>Maintenance plan prepared</t>
  </si>
  <si>
    <t>Proposal Prepared approved by EXCO</t>
  </si>
  <si>
    <t xml:space="preserve">  -</t>
  </si>
  <si>
    <t xml:space="preserve"> -</t>
  </si>
  <si>
    <t>IA cannot be registered with NHBRCA &amp; CIDB</t>
  </si>
  <si>
    <t xml:space="preserve">Terminate Contract  and appoint new IA              </t>
  </si>
  <si>
    <t>Payment Problems between DOHS &amp; IA</t>
  </si>
  <si>
    <t>IA put in Breach by DOHS</t>
  </si>
  <si>
    <t>LLC Minutes</t>
  </si>
  <si>
    <t>Maintenance plan</t>
  </si>
  <si>
    <t>EXCO Resolution</t>
  </si>
  <si>
    <t>Letters ti IA &amp; Status Report</t>
  </si>
  <si>
    <t>Submitted Documents to DAEARD</t>
  </si>
  <si>
    <t>NHBRC submitted</t>
  </si>
  <si>
    <t>Done</t>
  </si>
  <si>
    <t>Project application sent to NDOHS for condonation approval</t>
  </si>
  <si>
    <t>e-mail confirmation</t>
  </si>
  <si>
    <t>Report by NHBRC</t>
  </si>
  <si>
    <t>Documents Prepared</t>
  </si>
  <si>
    <t>Submission by DOHS</t>
  </si>
  <si>
    <t>Application approved</t>
  </si>
  <si>
    <t>IA and Municipality cannot reach agreement on revised conditions of establishment. Matter being escalated to EXCO.</t>
  </si>
  <si>
    <t>EXCO to consider conditions of Establishment</t>
  </si>
  <si>
    <t>Prefeasibility Study Done</t>
  </si>
  <si>
    <t>Excessive Workload Inadequate resources</t>
  </si>
  <si>
    <t>DOHS Approval</t>
  </si>
  <si>
    <t>Feasibility Documents prepared</t>
  </si>
  <si>
    <t>Submission to DOHS and Approval</t>
  </si>
  <si>
    <t>Prefeasibility Study Done and submitted to DOHS.</t>
  </si>
  <si>
    <t>EIA packaged and sent to DAEARD</t>
  </si>
  <si>
    <t>Documents sent to CFO.</t>
  </si>
  <si>
    <t>Letter/Minute to CFO</t>
  </si>
  <si>
    <t>Document from DOHS</t>
  </si>
  <si>
    <t>Community undertaking cleansing</t>
  </si>
  <si>
    <t>Monthly assessment</t>
  </si>
  <si>
    <t xml:space="preserve">Minutes of Meeting and E-mails </t>
  </si>
  <si>
    <t>1. NGI New England road     2. Liberty phase 3                           3. Edenvision hospital               4. Tebfin shopping centre 5. Molta developments Northway Mall    6. Anchor props Edendale crossing              7. Polocrosse</t>
  </si>
  <si>
    <t xml:space="preserve">1, 3 and 4 with attorneys for transfer          2, 5 and 6 awaiting comments from provincial departments          </t>
  </si>
  <si>
    <t>None Approvals by provincial departments required- outside of council control</t>
  </si>
  <si>
    <t xml:space="preserve">1. Sealcoat Murrayfield park 2. Mageza Filling station Newport drive                     3. Soorju Roger de Clerck            4. Logistics Driftside road      </t>
  </si>
  <si>
    <t>Suspensive conditions of sale to be met by buyer</t>
  </si>
  <si>
    <t>Draft TOR 90% complete</t>
  </si>
  <si>
    <t xml:space="preserve">Funding not cash backed </t>
  </si>
  <si>
    <t>Sec. 80 of MPRA seek post phonement of GV from MEC COGTA</t>
  </si>
  <si>
    <t>Advertising for polocrosse tender Nov.2011</t>
  </si>
  <si>
    <t>Sub unit files</t>
  </si>
  <si>
    <t>Operating expenditure</t>
  </si>
  <si>
    <t>Funding reduced in vote from R8mil to R3.8 Mil</t>
  </si>
  <si>
    <t>Draft TOR</t>
  </si>
  <si>
    <t xml:space="preserve">Prefeasibility Study </t>
  </si>
  <si>
    <t>EIA</t>
  </si>
  <si>
    <t>Data Collected</t>
  </si>
  <si>
    <t>(1) Audit conducted in Sobantu and busy doing the actual correction. (2) The strategy has been developed and distributed between Finance and Electricity</t>
  </si>
  <si>
    <t>Plan developed and ready for use</t>
  </si>
  <si>
    <t>Data Collected and the Refurbishment has been completed</t>
  </si>
  <si>
    <t>The strategy has been developed and is awaiting funding</t>
  </si>
  <si>
    <t>Plan developed and ready for use. Awaiting funding</t>
  </si>
  <si>
    <t>Awaiting funding</t>
  </si>
  <si>
    <t>Business Plan completed and sent to the Administrator.</t>
  </si>
  <si>
    <t>900 completed</t>
  </si>
  <si>
    <t>supply chain process completed</t>
  </si>
  <si>
    <t>Nothing done</t>
  </si>
  <si>
    <t xml:space="preserve">No funds available </t>
  </si>
  <si>
    <t>apllication for funding has been sent to DoE for R 15 million</t>
  </si>
  <si>
    <t>Upgrade existing Fleet Management software.Data base links from Intenda(SCM Unit) and Camis (Fleet) for costing purposes.Consultation with ICT has taken place in this regard.Implementation December 2011.Costs include workshop costs/fuel consumptio etc</t>
  </si>
  <si>
    <t>Awaiting finalisation of Intenda</t>
  </si>
  <si>
    <t>Currently finalising tender specifications for vehicle and Driver Management system.Awaiting additional information.Trip authorities have been implemented,Buy in by the management of the drivers is required for this to be successful.Fleet will report vehicle abuse to all managers.Incident committee will be formed.</t>
  </si>
  <si>
    <t>Workshop accreditation programme to be implemented.The Motor Vehicle Agents have been called on to supply the neccesary documentation to assess the requirements.Meeting  held on 15/09/2011.Once the documentation has been received a way forward will be mapped out,this is to include safety requirements.</t>
  </si>
  <si>
    <t>Project to be managed in house.A systematic service schedule is to be implemented for all Business Units.Documentation has been extracted and vehicles identified for servicing.Fast moving spares will be located at Municipal Stores to expidite the process.Implementation from november 2011.</t>
  </si>
  <si>
    <t>The Section 78 evaluation was stopped by the Task Team.SCM has been contacted and forwarded the details of the contract.SCM will confirm if it still valid,failing validity a tender specification is available to expedite the process.</t>
  </si>
  <si>
    <t>Awaiting response from SCM.</t>
  </si>
  <si>
    <t>Tender finalized and advertised for the purchase of Compactors.Tender for Full Maintenance Rental will be finalised pending meeting with Finance 14/10/2011.</t>
  </si>
  <si>
    <t>Report with Bid Adjudication Committee for the award of Compactors.</t>
  </si>
  <si>
    <t>Currently finalising Fleet Policy which will include vehicle replacement policy,standardisation of vehicle types etc.</t>
  </si>
  <si>
    <t>CAMIS</t>
  </si>
  <si>
    <t>VEHICLE AND DRIVER MANAGEMENT TENDER DOCUMENT</t>
  </si>
  <si>
    <t>DOCUMENTATION FROM NISSAN SOUTH AFRICA</t>
  </si>
  <si>
    <t>CAMIS MAINTENANCE SCHEDULES</t>
  </si>
  <si>
    <t>SECTION 78 TENDER DOCUMENT</t>
  </si>
  <si>
    <t>TENDER DOCUMENT FOR THE PURCHASE OF SEVEN (7) REAR LOADING  AND ONE (1)LANDFILL COMPACTOR</t>
  </si>
  <si>
    <t>POLICY ON THE USE OF MUNICIPAL VEHICLES DOCUMENT</t>
  </si>
  <si>
    <t xml:space="preserve">20 of 46 projects registered (79% of MIG value projects)
3 monthly reports drafted
4% of MIG allocation spent
</t>
  </si>
  <si>
    <t>Too many unregistered projects in budget. PMU targeted 'big value' projects first.
Too long taken to get reallocation decision
Payment processes disrupt project progress</t>
  </si>
  <si>
    <t>Register projects as resources permit.
Administrator/MM meeting to improve payment processes</t>
  </si>
  <si>
    <t>Unit disbanded</t>
  </si>
  <si>
    <t>MIG MIS
MIG Monthly Reports
ProMIS Expenditure</t>
  </si>
  <si>
    <t>Proposed Organisation Structure</t>
  </si>
  <si>
    <t>?</t>
  </si>
  <si>
    <t>Nil overtime</t>
  </si>
  <si>
    <t>ProMIS Expenditure</t>
  </si>
  <si>
    <t>Asset Register</t>
  </si>
  <si>
    <t xml:space="preserve">a)Skills Audit conducted on Health Proffesionals b) Report for compliance pending. </t>
  </si>
  <si>
    <t>N A</t>
  </si>
  <si>
    <t>July – September 2011 Quarterly Report</t>
  </si>
  <si>
    <t>a)8 Clinics open 5 days a week. b)Report pending</t>
  </si>
  <si>
    <t>Department of Health engaged, audits of all municipal clinics to be conducted in 2nd quarter 2011.</t>
  </si>
  <si>
    <t>E-mail correspondence from DOH available.</t>
  </si>
  <si>
    <t>Submission made for MIG funding. Awaiting approval</t>
  </si>
  <si>
    <t>MIG Funding not finalised</t>
  </si>
  <si>
    <t>Process handled by PMU</t>
  </si>
  <si>
    <t>Available at Project Management Unit</t>
  </si>
  <si>
    <t>0% overspend</t>
  </si>
  <si>
    <t>Trained Sub-Business Unit Asset Controllers</t>
  </si>
  <si>
    <t>Awaiting hand over of the 100% Asset Verification from Asset Management and availability of scanners for Sub-Business Unit quarterly verification</t>
  </si>
  <si>
    <t>Dependent on Asset Management Unit</t>
  </si>
  <si>
    <t>Budget Schedule</t>
  </si>
  <si>
    <t>Inventory lists</t>
  </si>
  <si>
    <t>Annual plan to be approved by 31 July 2011</t>
  </si>
  <si>
    <t>IA23</t>
  </si>
  <si>
    <t>HIV&amp;AIDS Unit Documents.</t>
  </si>
  <si>
    <t>Target dependent on the Department of Health and processe to meet this target are in place</t>
  </si>
  <si>
    <t>Consultative meetings help with the Department of Health officials</t>
  </si>
  <si>
    <t xml:space="preserve">Newly appointed Ward Councillors not workshopped on the programme yet. </t>
  </si>
  <si>
    <t>To have Ward Councillors worshopped then dates for training identified.</t>
  </si>
  <si>
    <t>To have Ward Councillors worshopped then draw up a business plan on the establishment of Ward AID Committees.</t>
  </si>
  <si>
    <t>10 Wards out of twelve have established Sukuma Sakhe Committees</t>
  </si>
  <si>
    <t>Ward councillors not workshoped on the programme yet</t>
  </si>
  <si>
    <t>Ward Councillors to be capacitated and then commit on the programme</t>
  </si>
  <si>
    <t>HIV&amp;AIDS Strategy document completed and adopted by the LAC members and endorsed by the Chairperson. Document to be forwarded to the Portfolio Comm., EXCO and Full Council.</t>
  </si>
  <si>
    <t>HIV AIDS Strategy Document</t>
  </si>
  <si>
    <t>Strategy Document to be presented to the Portfolio Comm, Exco and Full Council</t>
  </si>
  <si>
    <t>insufficient time to forwad strategy to Portfolio Comm, Exco and Full Council</t>
  </si>
  <si>
    <t xml:space="preserve">Achieved  BSC Approval and EC approvals </t>
  </si>
  <si>
    <t>Awaiting  advertising by SCM</t>
  </si>
  <si>
    <t>Pothole repair records</t>
  </si>
  <si>
    <t>Clearing of catchpit records</t>
  </si>
  <si>
    <t>BSC &amp; EC approval documents</t>
  </si>
  <si>
    <t>Project records</t>
  </si>
  <si>
    <t>BSC approval records</t>
  </si>
  <si>
    <t>Application for MIG funding</t>
  </si>
  <si>
    <t>Consultant apppointment letter - SCM</t>
  </si>
  <si>
    <t>Tender documents</t>
  </si>
  <si>
    <t>Compliance Audit Report,</t>
  </si>
  <si>
    <t>Strategic Risk Assessment Report</t>
  </si>
  <si>
    <t>Bid Spec Report</t>
  </si>
  <si>
    <t xml:space="preserve">Minutes </t>
  </si>
  <si>
    <t>Asset Control Sheets</t>
  </si>
  <si>
    <t>Research took longer than expected</t>
  </si>
  <si>
    <t>Submit report to Council for approval</t>
  </si>
  <si>
    <t>Specification done, documentation sent to DMM for signature.</t>
  </si>
  <si>
    <t>2nd draft done but the policy not yet approved</t>
  </si>
  <si>
    <t>Draft Policy</t>
  </si>
  <si>
    <t>Specifications / supporting documents sent to DMM</t>
  </si>
  <si>
    <t>BSC/BEC/BAC processes completed. Award being signed off by MM and SCM</t>
  </si>
  <si>
    <t>Server specification researched and checked with service providers</t>
  </si>
  <si>
    <t>UPS Specs drawn up</t>
  </si>
  <si>
    <t>Research latest switches in the marketplace</t>
  </si>
  <si>
    <t>Awaiting new entrant from CISCO. Available Early November 2011</t>
  </si>
  <si>
    <t>PC Specs identifed and drawn up</t>
  </si>
  <si>
    <t>Award Letter from SCM</t>
  </si>
  <si>
    <t>Blade Server Specificatgion Sheet</t>
  </si>
  <si>
    <t>Spec sheet for UPS</t>
  </si>
  <si>
    <t>Expenditure Committee Request</t>
  </si>
  <si>
    <t>Manco Agenda</t>
  </si>
  <si>
    <t>not Applicable</t>
  </si>
  <si>
    <t>Monthly Report</t>
  </si>
  <si>
    <t>email</t>
  </si>
  <si>
    <t>Planned Maintenance data sheets</t>
  </si>
  <si>
    <t>Draft report</t>
  </si>
  <si>
    <t>Load Sheeding Schedule</t>
  </si>
  <si>
    <t>Report available</t>
  </si>
  <si>
    <t>Programme drafted</t>
  </si>
  <si>
    <t>Report Drafted</t>
  </si>
  <si>
    <t>No Document</t>
  </si>
  <si>
    <t>Electrification Plan</t>
  </si>
  <si>
    <t>Requisition book signed</t>
  </si>
  <si>
    <t>Only a plan and design available</t>
  </si>
  <si>
    <t>Policy is reviewed at year end</t>
  </si>
  <si>
    <t>Work in progress</t>
  </si>
  <si>
    <t>Reduction in debtors by 10%</t>
  </si>
  <si>
    <t>Inaccurate data</t>
  </si>
  <si>
    <t>Non - revenue water project (water section)</t>
  </si>
  <si>
    <t>Revenue Mgt. Info.</t>
  </si>
  <si>
    <t>Lack staff  to perform function</t>
  </si>
  <si>
    <t xml:space="preserve"> 1 formal meeting held</t>
  </si>
  <si>
    <t>Availability of agents and    management</t>
  </si>
  <si>
    <t>Expenditure within budget constraints</t>
  </si>
  <si>
    <t>Dept asset register is maintained and updated in conjuction with the asset control unit</t>
  </si>
  <si>
    <t>No exceeding of overtime budget</t>
  </si>
  <si>
    <t>Indran - Financial Services</t>
  </si>
  <si>
    <t>Devika - Asset section</t>
  </si>
  <si>
    <t>Mahen - Financial Services</t>
  </si>
  <si>
    <t>Cosmos - Financial Services</t>
  </si>
  <si>
    <t>Jackie - Administration</t>
  </si>
  <si>
    <t>Approved SDBIP placed on municipal website on the 18 August 2011- not within the required 14 days</t>
  </si>
  <si>
    <t xml:space="preserve">Currently no mechanism to provide alerts in terms of legislative requirements related to PMS </t>
  </si>
  <si>
    <t>Develop an alert mechanism which has all the necessary legislative requirements built into it- to be designed in such a way that it provides a forward alert and an alert on the due date.</t>
  </si>
  <si>
    <r>
      <t xml:space="preserve">Email sent to ICT to post the approved SDBIP on the website- </t>
    </r>
    <r>
      <rPr>
        <b/>
        <sz val="9"/>
        <color indexed="8"/>
        <rFont val="Arial"/>
        <family val="2"/>
      </rPr>
      <t>Ref:</t>
    </r>
    <r>
      <rPr>
        <sz val="9"/>
        <color indexed="8"/>
        <rFont val="Arial"/>
        <family val="2"/>
      </rPr>
      <t xml:space="preserve"> </t>
    </r>
    <r>
      <rPr>
        <b/>
        <sz val="9"/>
        <color indexed="8"/>
        <rFont val="Arial"/>
        <family val="2"/>
      </rPr>
      <t>Qtr.1 OPMS 01</t>
    </r>
  </si>
  <si>
    <t>quarter 4 report on the SDBIP 2010/ 2011 submitted to EXCO by the end of July 2012</t>
  </si>
  <si>
    <t>quarter 4 report on the SDBIP 2010/ 2011 submitted to EXCO by the end of July 2013</t>
  </si>
  <si>
    <t>quarter 4 report on the SDBIP 2010/ 2011 submitted to EXCO by the end of July 2014</t>
  </si>
  <si>
    <t>quarter 4 report on the SDBIP 2010/ 2011 submitted to EXCO by the end of July 2015</t>
  </si>
  <si>
    <t>quarter 4 report on the SDBIP 2010/ 2011 submitted to EXCO by the end of July 2016</t>
  </si>
  <si>
    <t>quarter 4 report on the SDBIP 2010/ 2011 submitted to EXCO by the end of July 2017</t>
  </si>
  <si>
    <t>quarter 4 report on the SDBIP 2010/ 2011 submitted to EXCO by the end of July 2018</t>
  </si>
  <si>
    <t>quarter 4 report on the SDBIP 2010/ 2011 submitted to EXCO by the end of July 2019</t>
  </si>
  <si>
    <t>quarter 4 report on the SDBIP 2010/ 2011 submitted to EXCO by the end of July 2020</t>
  </si>
  <si>
    <t>quarter 4 report on the SDBIP 2010/ 2011 submitted to EXCO by the end of July 2021</t>
  </si>
  <si>
    <t>quarter 4 report on the SDBIP 2010/ 2011 submitted to EXCO by the end of July 2022</t>
  </si>
  <si>
    <t>quarter 4 report on the SDBIP 2010/ 2011 was submitted to EXCO on the 29 August 2011</t>
  </si>
  <si>
    <t>SDBIP Qtr.4 report developed as part of the Annual Performance Report which has a due date of 31 August 2011</t>
  </si>
  <si>
    <t xml:space="preserve">Develop a process cycle which outlines timeframes for the submission of quqrterly reports of the SDBIP </t>
  </si>
  <si>
    <r>
      <t xml:space="preserve">(i) Annual Performance Report- </t>
    </r>
    <r>
      <rPr>
        <b/>
        <sz val="9"/>
        <color indexed="8"/>
        <rFont val="Arial"/>
        <family val="2"/>
      </rPr>
      <t xml:space="preserve">Ref: Qtr.1 OPMS 03(a);           </t>
    </r>
    <r>
      <rPr>
        <sz val="9"/>
        <color indexed="8"/>
        <rFont val="Arial"/>
        <family val="2"/>
      </rPr>
      <t xml:space="preserve">      (ii) Exco minutes 29 August 2011- </t>
    </r>
    <r>
      <rPr>
        <b/>
        <sz val="9"/>
        <color indexed="8"/>
        <rFont val="Arial"/>
        <family val="2"/>
      </rPr>
      <t>Ref: Qtr.1 OPMS 03(b)</t>
    </r>
    <r>
      <rPr>
        <sz val="9"/>
        <color indexed="8"/>
        <rFont val="Arial"/>
        <family val="2"/>
      </rPr>
      <t xml:space="preserve">           </t>
    </r>
  </si>
  <si>
    <t>Completed Annual Performance Report submiited to the Auditor General by 31st August 2012</t>
  </si>
  <si>
    <t>Completed Annual Performance Report submiited to the Auditor General by 31st August 2013</t>
  </si>
  <si>
    <t>Completed Annual Performance Report submiited to the Auditor General by 31st August 2014</t>
  </si>
  <si>
    <t>Completed Annual Performance Report submiited to the Auditor General by 31st August 2015</t>
  </si>
  <si>
    <t>Completed Annual Performance Report submiited to the Auditor General by 31st August 2016</t>
  </si>
  <si>
    <t>Completed Annual Performance Report submiited to the Auditor General by 31st August 2017</t>
  </si>
  <si>
    <t>Completed Annual Performance Report submiited to the Auditor General by 31st August 2018</t>
  </si>
  <si>
    <t>Completed Annual Performance Report submiited to the Auditor General by 31st August 2019</t>
  </si>
  <si>
    <t>Completed Annual Performance Report submiited to the Auditor General by 31st August 2020</t>
  </si>
  <si>
    <t>Completed Annual Performance Report submiited to the Auditor General by 31st August 2021</t>
  </si>
  <si>
    <t>Completed Annual Performance Report submiited to the Auditor General by 31st August 2022</t>
  </si>
  <si>
    <t>Completed Annual Performance Report submiited to the Auditor General by 31st August 2023</t>
  </si>
  <si>
    <r>
      <t xml:space="preserve">Letter of submission to the Auditor General- </t>
    </r>
    <r>
      <rPr>
        <b/>
        <sz val="9"/>
        <color indexed="8"/>
        <rFont val="Arial"/>
        <family val="2"/>
      </rPr>
      <t xml:space="preserve">Ref: Qtr.1 OPMS 05 </t>
    </r>
    <r>
      <rPr>
        <sz val="9"/>
        <color indexed="8"/>
        <rFont val="Arial"/>
        <family val="2"/>
      </rPr>
      <t xml:space="preserve">         </t>
    </r>
  </si>
  <si>
    <t>2 x signed performance agreement for each Manager appointed in terms of Section 57 of the Municipal Systems Act within one month after the beginning of the financial year (31st August 2011)</t>
  </si>
  <si>
    <t>3 x signed performance agreement for each Manager appointed in terms of Section 57 of the Municipal Systems Act within one month after the beginning of the financial year (31st August 2011)</t>
  </si>
  <si>
    <t>4 x signed performance agreement for each Manager appointed in terms of Section 57 of the Municipal Systems Act within one month after the beginning of the financial year (31st August 2011)</t>
  </si>
  <si>
    <t>5 x signed performance agreement for each Manager appointed in terms of Section 57 of the Municipal Systems Act within one month after the beginning of the financial year (31st August 2011)</t>
  </si>
  <si>
    <t>6 x signed performance agreement for each Manager appointed in terms of Section 57 of the Municipal Systems Act within one month after the beginning of the financial year (31st August 2011)</t>
  </si>
  <si>
    <t>7 x signed performance agreement for each Manager appointed in terms of Section 57 of the Municipal Systems Act within one month after the beginning of the financial year (31st August 2011)</t>
  </si>
  <si>
    <t>8 x signed performance agreement for each Manager appointed in terms of Section 57 of the Municipal Systems Act within one month after the beginning of the financial year (31st August 2011)</t>
  </si>
  <si>
    <t>9 x signed performance agreement for each Manager appointed in terms of Section 57 of the Municipal Systems Act within one month after the beginning of the financial year (31st August 2011)</t>
  </si>
  <si>
    <t>10 x signed performance agreement for each Manager appointed in terms of Section 57 of the Municipal Systems Act within one month after the beginning of the financial year (31st August 2011)</t>
  </si>
  <si>
    <t>11 x signed performance agreement for each Manager appointed in terms of Section 57 of the Municipal Systems Act within one month after the beginning of the financial year (31st August 2011)</t>
  </si>
  <si>
    <t>12 x signed performance agreement for each Manager appointed in terms of Section 57 of the Municipal Systems Act within one month after the beginning of the financial year (31st August 2011)</t>
  </si>
  <si>
    <t>0 x signed performance agreement for each Manager appointed in terms of Section 57 of the Municipal Systems Act within one month after the beginning of the financial year (31st August 2011)</t>
  </si>
  <si>
    <t>Ensure that all Acting Deputy Municipal Managers have signed performance agreements by the end of November 2011</t>
  </si>
  <si>
    <r>
      <t xml:space="preserve">Signed appointment letters of DMM </t>
    </r>
    <r>
      <rPr>
        <b/>
        <sz val="9"/>
        <color indexed="8"/>
        <rFont val="Arial"/>
        <family val="2"/>
      </rPr>
      <t>Ref: Qtr.1 OPMS 06</t>
    </r>
    <r>
      <rPr>
        <sz val="9"/>
        <color indexed="8"/>
        <rFont val="Arial"/>
        <family val="2"/>
      </rPr>
      <t xml:space="preserve">          </t>
    </r>
  </si>
  <si>
    <r>
      <t xml:space="preserve">Make public the Annual Performance agreements by 14 days after the approval of the SDBIP </t>
    </r>
    <r>
      <rPr>
        <b/>
        <i/>
        <sz val="9"/>
        <color indexed="8"/>
        <rFont val="Arial"/>
        <family val="2"/>
      </rPr>
      <t>(note: MFMA &amp; MSA contradictory in terms of timeframe)</t>
    </r>
  </si>
  <si>
    <r>
      <t xml:space="preserve">Signed appointment letters of DMM </t>
    </r>
    <r>
      <rPr>
        <b/>
        <sz val="9"/>
        <color indexed="8"/>
        <rFont val="Arial"/>
        <family val="2"/>
      </rPr>
      <t>Ref: Qtr.1 OPMS 07</t>
    </r>
    <r>
      <rPr>
        <sz val="9"/>
        <color indexed="8"/>
        <rFont val="Arial"/>
        <family val="2"/>
      </rPr>
      <t/>
    </r>
  </si>
  <si>
    <t>Performance agreements not yet signed due to delayed appointment of Acting s57 Managers</t>
  </si>
  <si>
    <t>Ensure that all Acting Deputy Municipal Managers have signed performance agreements by the end of November 2011 and conduct half-yearly assessment at the end of the second quarter</t>
  </si>
  <si>
    <t>Draft policy developed and presented to the Audit Committee</t>
  </si>
  <si>
    <t>After having drafted the policy, access was gained to the draft PMS policy framework which has been developed by the National DCoGTA. Need to relook at the draft that has been developed in light od the National guideline</t>
  </si>
  <si>
    <t>Develop amended draft OPMS policy and ensure approval by the end of the second quarter</t>
  </si>
  <si>
    <t>PMS Framework adopted by Council by the start of the financial year, i.e. 31st July 2012</t>
  </si>
  <si>
    <t>PMS Framework adopted by Council by the start of the financial year, i.e. 31st July 2013</t>
  </si>
  <si>
    <t>PMS Framework adopted by Council by the start of the financial year, i.e. 31st July 2014</t>
  </si>
  <si>
    <t>PMS Framework adopted by Council by the start of the financial year, i.e. 31st July 2015</t>
  </si>
  <si>
    <t>PMS Framework adopted by Council by the start of the financial year, i.e. 31st July 2016</t>
  </si>
  <si>
    <t>PMS Framework adopted by Council by the start of the financial year, i.e. 31st July 2017</t>
  </si>
  <si>
    <t>PMS Framework adopted by Council by the start of the financial year, i.e. 31st July 2018</t>
  </si>
  <si>
    <t>PMS Framework adopted by Council by the start of the financial year, i.e. 31st July 2019</t>
  </si>
  <si>
    <t>PMS Framework adopted by Council by the start of the financial year, i.e. 31st July 2020</t>
  </si>
  <si>
    <t>PMS Framework adopted by Council by the start of the financial year, i.e. 31st July 2021</t>
  </si>
  <si>
    <t>PMS Framework adopted by Council by the start of the financial year, i.e. 31st July 2022</t>
  </si>
  <si>
    <t>PMS Framework not adopted by Council by the start of the financial year, i.e. 31st July 2011</t>
  </si>
  <si>
    <t>OPMS policy has not been completed and adopted as yet</t>
  </si>
  <si>
    <t xml:space="preserve">In line with adopted policy, the framework will be presented for approval </t>
  </si>
  <si>
    <t>Operational Plan for completion of Annual Report submitted to the Strategic Management Team by the 01st July 2012</t>
  </si>
  <si>
    <t>Operational Plan for completion of Annual Report submitted to the Strategic Management Team by the 01st July 2013</t>
  </si>
  <si>
    <t>Operational Plan for completion of Annual Report submitted to the Strategic Management Team by the 01st July 2014</t>
  </si>
  <si>
    <t>Operational Plan for completion of Annual Report submitted to the Strategic Management Team by the 01st July 2015</t>
  </si>
  <si>
    <t>Operational Plan for completion of Annual Report submitted to the Strategic Management Team by the 01st July 2016</t>
  </si>
  <si>
    <t>Operational Plan for completion of Annual Report submitted to the Strategic Management Team by the 01st July 2017</t>
  </si>
  <si>
    <t>Operational Plan for completion of Annual Report submitted to the Strategic Management Team by the 01st July 2018</t>
  </si>
  <si>
    <t>Operational Plan for completion of Annual Report submitted to the Strategic Management Team by the 01st July 2019</t>
  </si>
  <si>
    <t>Operational Plan for completion of Annual Report submitted to the Strategic Management Team by the 01st July 2020</t>
  </si>
  <si>
    <t>Operational Plan for completion of Annual Report submitted to the Strategic Management Team by the 01st July 2021</t>
  </si>
  <si>
    <t>Operational Plan for completion of Annual Report submitted to the Strategic Management Team by the 01st July 2022</t>
  </si>
  <si>
    <t>Operational Plan for completion of Annual Report submitted to the Strategic Management Team on the 06 June 2011</t>
  </si>
  <si>
    <r>
      <t xml:space="preserve">SMT Agenda- </t>
    </r>
    <r>
      <rPr>
        <b/>
        <sz val="9"/>
        <color indexed="8"/>
        <rFont val="Arial"/>
        <family val="2"/>
      </rPr>
      <t xml:space="preserve">Ref: Qtr.1 OPMS 11    </t>
    </r>
    <r>
      <rPr>
        <sz val="9"/>
        <color indexed="8"/>
        <rFont val="Arial"/>
        <family val="2"/>
      </rPr>
      <t xml:space="preserve">      </t>
    </r>
  </si>
  <si>
    <t>Acting Section 57 managers only appointed on 3 August 2011 &amp;  17 August respectively</t>
  </si>
  <si>
    <t>Acting Section 57 managers only appointed on 3 August 2011 &amp; 17 August respectively</t>
  </si>
  <si>
    <t>35 ward committee elections conducted with 2 outstanding.</t>
  </si>
  <si>
    <t>Number of objections received that had to be addressed.</t>
  </si>
  <si>
    <t>Establishment of objections committee and implementing reccommendations thereof. Finalize the establishment of ward committees by 31 October 2011</t>
  </si>
  <si>
    <t>767 735.05</t>
  </si>
  <si>
    <t>Ballot papers and Results slips per ward- Blessing Dlamini</t>
  </si>
  <si>
    <t xml:space="preserve">Administrative Delays due to a change in the methodology used to appoint ward assistants </t>
  </si>
  <si>
    <t>Advertised for update to database, to conduct shortlisting &amp; interviews. Appointments to be finalized by 30 November 2011</t>
  </si>
  <si>
    <t xml:space="preserve">Delay in appointment of ward assistants </t>
  </si>
  <si>
    <t>Conduct training as soon as the ward assistants have been appointed</t>
  </si>
  <si>
    <t>Ward Committees not yet established</t>
  </si>
  <si>
    <t>Finalize the establishment of ward committees by the 31 October 2011 and the related annual schedule of meetings by the 30 November 2011</t>
  </si>
  <si>
    <t xml:space="preserve">(1) Monitoring tool for the functioning of ward committees developed and available for implementation by the 31 July 2011.                       </t>
  </si>
  <si>
    <t>Draft tool developed</t>
  </si>
  <si>
    <t xml:space="preserve">Focus was on the establishment of ward committees for the first quarter </t>
  </si>
  <si>
    <t>Finalize the establishment of ward committees by the 31 October 2011 finalize the tool by 30 November 2011 and implement monitoring tool immediately when ward committees start functioning</t>
  </si>
  <si>
    <t xml:space="preserve">(2) 37 reports  per month (1 per ward).                    </t>
  </si>
  <si>
    <t>Problems with accessing capital funding</t>
  </si>
  <si>
    <t>2 wards assessed</t>
  </si>
  <si>
    <t>The SDF has been prepared and submitted to MANCO and EXCO for approval</t>
  </si>
  <si>
    <t>Awaiting MANCO &amp; EXCO Approval</t>
  </si>
  <si>
    <t>Draft SDF / EXCO / MANCO agenda's</t>
  </si>
  <si>
    <t>Identify 50 (male &amp; female) adult recipients per zone and provide Adult &amp; Education Training (AET)</t>
  </si>
  <si>
    <t xml:space="preserve">(1) conduct skills audit at Ward level in all wards through profilling by Community Care Givers (CCG's) in War rooms and identify 50 recipients per zone.                </t>
  </si>
  <si>
    <t xml:space="preserve">(1) skills audit not conducted at Ward level in all wards through profilling by Community Care Givers (CCG's) in War rooms and 50  recipients not identified per zone.                </t>
  </si>
  <si>
    <t>War rooms are not yet established due to the absence of ward committees and the war room needs to have a convenor that is a ward committee member</t>
  </si>
  <si>
    <t xml:space="preserve">Finalize the establishment of ward committees by the 31 October 2011. Conduct skills audit at Ward level in all wards through profilling by Community Care Givers (CCG's) in War rooms and identify 50 recipients per zone.                 </t>
  </si>
  <si>
    <t xml:space="preserve">(2) Consult with Human Resource Development in order to develop implementation plan and update SDBIP with targets. </t>
  </si>
  <si>
    <t xml:space="preserve">(2) Consultation with Human Resource Development did not take place and implementation plan not developed, unable to update SDBIP with targets. </t>
  </si>
  <si>
    <t>Recipients and related training needs not yet identified</t>
  </si>
  <si>
    <t>On completion of profiling and needs anaylsis, consult with HRD and develop implementation plan by the 31 January 2012</t>
  </si>
  <si>
    <t>Identify 50 people with disabilities (PWD) per zone and provide Adult  Education &amp; Training (AET)</t>
  </si>
  <si>
    <t xml:space="preserve">(1) conduct skills audit at Ward level (ward 1-37) through profilling by Community Care Givers (CCG's) in War rooms and identify 50 recipients per zone.                </t>
  </si>
  <si>
    <t xml:space="preserve">(2) Consult with Human Resource Development in order to develop implementation plan and update SDBIP with applicable quarterly targets. </t>
  </si>
  <si>
    <t>2 awarness campaign - zone 1</t>
  </si>
  <si>
    <t>3 awarness campaign - zone 1</t>
  </si>
  <si>
    <t>4 awarness campaign - zone 1</t>
  </si>
  <si>
    <t>5 awarness campaign - zone 1</t>
  </si>
  <si>
    <t>6 awarness campaign - zone 1</t>
  </si>
  <si>
    <t>7 awarness campaign - zone 1</t>
  </si>
  <si>
    <t>8 awarness campaign - zone 1</t>
  </si>
  <si>
    <t>9 awarness campaign - zone 1</t>
  </si>
  <si>
    <t>10 awarness campaign - zone 1</t>
  </si>
  <si>
    <t>11 awarness campaign - zone 1</t>
  </si>
  <si>
    <t>12 awarness campaign - zone 1</t>
  </si>
  <si>
    <t>1 awarness campaign - zone 1 (ward 02)</t>
  </si>
  <si>
    <r>
      <t xml:space="preserve">Attendance Register- </t>
    </r>
    <r>
      <rPr>
        <b/>
        <sz val="9"/>
        <color indexed="8"/>
        <rFont val="Arial"/>
        <family val="2"/>
      </rPr>
      <t>Ref: Qtr.1 CCS31</t>
    </r>
  </si>
  <si>
    <t>Identified established elderly groups that will serve as beneficiaries of sporting equipment and compiled needs analysis</t>
  </si>
  <si>
    <r>
      <t xml:space="preserve">Needs Analysis Report- </t>
    </r>
    <r>
      <rPr>
        <b/>
        <sz val="9"/>
        <color indexed="8"/>
        <rFont val="Arial"/>
        <family val="2"/>
      </rPr>
      <t>Ref: Qtr.1 CCS32</t>
    </r>
  </si>
  <si>
    <t>Identified relevant stakeholders that are required to sit on the LACC and received some nominations</t>
  </si>
  <si>
    <t>Have not received responses from all identified stakeholders</t>
  </si>
  <si>
    <t>To make follow-ups with all stakeholders that have not responded</t>
  </si>
  <si>
    <r>
      <t xml:space="preserve">Email Letters sent to stakeholders- </t>
    </r>
    <r>
      <rPr>
        <b/>
        <sz val="9"/>
        <color indexed="8"/>
        <rFont val="Arial"/>
        <family val="2"/>
      </rPr>
      <t xml:space="preserve">Ref: Qtr.1 CCS33(a)             </t>
    </r>
    <r>
      <rPr>
        <sz val="9"/>
        <color indexed="8"/>
        <rFont val="Arial"/>
        <family val="2"/>
      </rPr>
      <t>Response letters from stakeholders- Ref:</t>
    </r>
    <r>
      <rPr>
        <b/>
        <sz val="9"/>
        <color indexed="8"/>
        <rFont val="Arial"/>
        <family val="2"/>
      </rPr>
      <t xml:space="preserve"> Qtr.1 CCS33(b)</t>
    </r>
  </si>
  <si>
    <t>Have consulted with 10 schools out of a target of 15 (3 per zone)</t>
  </si>
  <si>
    <t>Lack of capacity to consult with all 15 schools within the required timeframe given other commitments too</t>
  </si>
  <si>
    <t>Ensure all 15 schools have been consulted by the 30 Novemver 2011</t>
  </si>
  <si>
    <r>
      <t xml:space="preserve">Letters written and given to school pricipals- </t>
    </r>
    <r>
      <rPr>
        <b/>
        <sz val="9"/>
        <color indexed="8"/>
        <rFont val="Arial"/>
        <family val="2"/>
      </rPr>
      <t>Ref: Qtr.1 CCS34</t>
    </r>
  </si>
  <si>
    <t>Have consulted with internal sports development business unit who already have an implementation plan but the plan needs to be refined to accommodate a wider variety of sports codes</t>
  </si>
  <si>
    <t xml:space="preserve">non-availability of staff members involved in the process </t>
  </si>
  <si>
    <t>Develop amended implementation plan, in consultation with internal sports development business unit, by the 31 December 2011 and update SDBIP with applicable targets</t>
  </si>
  <si>
    <r>
      <t xml:space="preserve">Sports Development Programme- </t>
    </r>
    <r>
      <rPr>
        <b/>
        <sz val="9"/>
        <color indexed="8"/>
        <rFont val="Arial"/>
        <family val="2"/>
      </rPr>
      <t>Ref: Qtr.1 CCS35</t>
    </r>
  </si>
  <si>
    <t>Feasibility and identification of existing groups not conducted</t>
  </si>
  <si>
    <t>Ward committees not yet established</t>
  </si>
  <si>
    <t xml:space="preserve">Finalize the establishment of ward committees by 31 October 2011. Conduct Feasibility to identify existing groups by the 31 January 2012 </t>
  </si>
  <si>
    <t>Policies not identified and audited</t>
  </si>
  <si>
    <t>Time &amp; capacity constraints</t>
  </si>
  <si>
    <t xml:space="preserve">Appoint staff to act in vacant positions. Identified and audited at least 4 </t>
  </si>
  <si>
    <t xml:space="preserve">(1) Identify and appoint relevant business unit representatives to represent the municipality on the local task team of the Operation Sukuma Sakhe programme by the 31 July 2011; </t>
  </si>
  <si>
    <t>(1) Distributed notification for nominations for business units to Identify and appoint relevant business unit representatives to represent the municipality on the local task team of the Operation Sukuma Sakhe on the 02 August 2011</t>
  </si>
  <si>
    <t>Time constraints</t>
  </si>
  <si>
    <t>Although the due date for finalizing the representatives was not met, representatives for most business units have been identified and appointed. Still awaiting responses from water &amp; sanitation and billing- currently doing follow up on these outstanding issues.</t>
  </si>
  <si>
    <r>
      <t xml:space="preserve">Email sent to business units reuesting them to identify and nominate representatives- </t>
    </r>
    <r>
      <rPr>
        <b/>
        <sz val="9"/>
        <color indexed="8"/>
        <rFont val="Arial"/>
        <family val="2"/>
      </rPr>
      <t xml:space="preserve">Ref: Qtr.1 CCS38 </t>
    </r>
  </si>
  <si>
    <t>(2) at least 70% attendance of municipal representatives at Local Task Team meetings of OSS</t>
  </si>
  <si>
    <t>29% attendance of municipal representatives at Local Task Team meetings of the OSS</t>
  </si>
  <si>
    <t>(i) Water and sanitation and Billing have not submitted nominations.       (ii) Roads and waste management representatives have never attended any meetings.            (iii) Possible lack of understanding of the OSS initiative</t>
  </si>
  <si>
    <t>(i) to make urgent follow-ups with the respective business units.   (ii) &amp; (iii) do a presentation to MANCO to create an understaning of the OSS initiative and for them to disseminate the information to their staff accordingly</t>
  </si>
  <si>
    <r>
      <t xml:space="preserve">Attendance Registers of meetings held on 01 September 2011 &amp; 22 September 2011- </t>
    </r>
    <r>
      <rPr>
        <b/>
        <sz val="9"/>
        <color indexed="8"/>
        <rFont val="Arial"/>
        <family val="2"/>
      </rPr>
      <t>Ref: Qtr.1 CCS38</t>
    </r>
  </si>
  <si>
    <t>Draft calendar of events completed</t>
  </si>
  <si>
    <t xml:space="preserve">(i) Submit report to Council for adoption and support of the calendar of events by 30 November 2011. (ii) Appoint staff to act in vacant positions.   </t>
  </si>
  <si>
    <r>
      <t xml:space="preserve">Feasibility Study Report- </t>
    </r>
    <r>
      <rPr>
        <b/>
        <sz val="9"/>
        <color indexed="8"/>
        <rFont val="Arial"/>
        <family val="2"/>
      </rPr>
      <t>Ref: Qtr.1 CCS43</t>
    </r>
  </si>
  <si>
    <t>Feasibility Study not completed</t>
  </si>
  <si>
    <t>Time constraints from the municipal buildings section</t>
  </si>
  <si>
    <t>Follow up with buildings section to have completed feasibility by the end of December 2011</t>
  </si>
  <si>
    <r>
      <t xml:space="preserve">Feasibility Study Report- </t>
    </r>
    <r>
      <rPr>
        <b/>
        <sz val="9"/>
        <color indexed="8"/>
        <rFont val="Arial"/>
        <family val="2"/>
      </rPr>
      <t>Ref: Qtr.1 CCS45</t>
    </r>
  </si>
  <si>
    <r>
      <t xml:space="preserve">Feasibility Study Report- </t>
    </r>
    <r>
      <rPr>
        <b/>
        <sz val="9"/>
        <color indexed="8"/>
        <rFont val="Arial"/>
        <family val="2"/>
      </rPr>
      <t>Ref: Qtr.1 CCS46</t>
    </r>
    <r>
      <rPr>
        <sz val="11"/>
        <color indexed="8"/>
        <rFont val="Calibri"/>
        <family val="2"/>
      </rPr>
      <t/>
    </r>
  </si>
  <si>
    <r>
      <t xml:space="preserve">Feasibility Study Report- </t>
    </r>
    <r>
      <rPr>
        <b/>
        <sz val="9"/>
        <color indexed="8"/>
        <rFont val="Arial"/>
        <family val="2"/>
      </rPr>
      <t>Ref: Qtr.1 CCS47</t>
    </r>
    <r>
      <rPr>
        <sz val="11"/>
        <color indexed="8"/>
        <rFont val="Calibri"/>
        <family val="2"/>
      </rPr>
      <t/>
    </r>
  </si>
  <si>
    <r>
      <t xml:space="preserve">Feasibility Study Report- </t>
    </r>
    <r>
      <rPr>
        <b/>
        <sz val="9"/>
        <color indexed="8"/>
        <rFont val="Arial"/>
        <family val="2"/>
      </rPr>
      <t>Ref: Qtr.1 CCS48</t>
    </r>
    <r>
      <rPr>
        <sz val="11"/>
        <color indexed="8"/>
        <rFont val="Calibri"/>
        <family val="2"/>
      </rPr>
      <t/>
    </r>
  </si>
  <si>
    <t>Completed Feasibility Study resumed but not completed</t>
  </si>
  <si>
    <t xml:space="preserve">Issues that need to be resolved with the Councillor of the area </t>
  </si>
  <si>
    <t>Make a follow up with the Councillor and ensure completion of feasibility by the end of December 2011</t>
  </si>
  <si>
    <t>None available at this stage</t>
  </si>
  <si>
    <t>Completed Feasibility Study not completed</t>
  </si>
  <si>
    <t xml:space="preserve">Unable to establish the land owner </t>
  </si>
  <si>
    <t>Resolve and establish who the land owner is and ensure completion of feasibility by the end of December 2011</t>
  </si>
  <si>
    <r>
      <t xml:space="preserve">Feasibility Study Report- </t>
    </r>
    <r>
      <rPr>
        <b/>
        <sz val="9"/>
        <color indexed="8"/>
        <rFont val="Arial"/>
        <family val="2"/>
      </rPr>
      <t>Ref: Qtr.1 CCS51</t>
    </r>
  </si>
  <si>
    <r>
      <t xml:space="preserve">Feasibility Study Report- </t>
    </r>
    <r>
      <rPr>
        <b/>
        <sz val="9"/>
        <color indexed="8"/>
        <rFont val="Arial"/>
        <family val="2"/>
      </rPr>
      <t>Ref: Qtr.1 CCS52</t>
    </r>
    <r>
      <rPr>
        <sz val="11"/>
        <color indexed="8"/>
        <rFont val="Calibri"/>
        <family val="2"/>
      </rPr>
      <t/>
    </r>
  </si>
  <si>
    <t>To be allocated number</t>
  </si>
  <si>
    <t xml:space="preserve">Construction of Kusile Community Centre </t>
  </si>
  <si>
    <r>
      <t xml:space="preserve">Feasibility Study Report- </t>
    </r>
    <r>
      <rPr>
        <b/>
        <sz val="9"/>
        <color indexed="8"/>
        <rFont val="Arial"/>
        <family val="2"/>
      </rPr>
      <t>Ref: Qtr.1 CCS??</t>
    </r>
  </si>
  <si>
    <t>No information received</t>
  </si>
  <si>
    <t>Specifications for Hazmat equipment</t>
  </si>
  <si>
    <t>NIL ACHIEVED</t>
  </si>
  <si>
    <t>TARGET MET</t>
  </si>
  <si>
    <t>TARGET EXCEEDED</t>
  </si>
  <si>
    <t>NOT APPLICABLE</t>
  </si>
  <si>
    <t>KEY</t>
  </si>
  <si>
    <t>TARGET PARTIALLY MET</t>
  </si>
  <si>
    <t>NO INFORMATION RECEIVED</t>
  </si>
  <si>
    <t xml:space="preserve">ORGANISATIONAL OVERVIEW </t>
  </si>
  <si>
    <t xml:space="preserve">SDBIP QUARTER 1 REPORT 2011/2012 FINANCIAL YEAR </t>
  </si>
  <si>
    <t>1.1.1</t>
  </si>
  <si>
    <t>1.1.2</t>
  </si>
  <si>
    <t>OPERATING PROJECTS</t>
  </si>
  <si>
    <t xml:space="preserve">CAPITAL PROJECTS </t>
  </si>
  <si>
    <t>TOTAL PROJECTS:</t>
  </si>
  <si>
    <t>BUDGET ANALYSIS</t>
  </si>
  <si>
    <t>TOTAL BUDGET</t>
  </si>
  <si>
    <t>TOTAL SPENT - Q1</t>
  </si>
  <si>
    <t xml:space="preserve">DEVIATION </t>
  </si>
  <si>
    <t>33,24</t>
  </si>
  <si>
    <t>20,21,14,12</t>
  </si>
  <si>
    <t>14,15,17,18,19,23,35</t>
  </si>
  <si>
    <t>10, 16</t>
  </si>
  <si>
    <t>33, 24</t>
  </si>
  <si>
    <t>4 &amp; 9</t>
  </si>
  <si>
    <t xml:space="preserve">2 400 000.00 </t>
  </si>
  <si>
    <t>25 000 000. 00</t>
  </si>
  <si>
    <t>Minutes are being signed by all appropriate levels.  Error minimised to 5-10%</t>
  </si>
  <si>
    <t>New Committee System recently introduced</t>
  </si>
  <si>
    <t>Mentoring &amp; Training</t>
  </si>
  <si>
    <t>Minutes</t>
  </si>
  <si>
    <t>Target has been met for Exco only.</t>
  </si>
  <si>
    <t>Rotation of staff</t>
  </si>
  <si>
    <t>Scanner Broken</t>
  </si>
  <si>
    <t>Obtain funding for repairs</t>
  </si>
  <si>
    <t>Report for Expenditure Committee</t>
  </si>
  <si>
    <t>No System for measurement of Customer satisfaction</t>
  </si>
  <si>
    <t>Introduce System of Measurement</t>
  </si>
  <si>
    <t>Minutes &amp; Agenda's</t>
  </si>
  <si>
    <t>Corporate Communication</t>
  </si>
  <si>
    <t>Only Exco meetings have this facility.</t>
  </si>
  <si>
    <t>Insufficient Laptops &amp;  projectors</t>
  </si>
  <si>
    <t>No Funds</t>
  </si>
  <si>
    <t>Electronic Capturing at meetings</t>
  </si>
  <si>
    <t>Closing dates are included in calendar of meetings.</t>
  </si>
  <si>
    <t>Non co-operation of Departments</t>
  </si>
  <si>
    <t>Co-operation from Departments</t>
  </si>
  <si>
    <t>Agendas, Calendars</t>
  </si>
  <si>
    <t xml:space="preserve">Seldom met due to unavailabilty of chairpersons. </t>
  </si>
  <si>
    <t>Agendas</t>
  </si>
  <si>
    <t xml:space="preserve">Not acchieved due to: (1) Late arrival of items. (2) Unavailability of chairpersons.                            </t>
  </si>
  <si>
    <t>Agenda's</t>
  </si>
  <si>
    <t>Approximately 80% achieved.</t>
  </si>
  <si>
    <t>Insufficient capacity</t>
  </si>
  <si>
    <t>Build capacity</t>
  </si>
  <si>
    <t>Agenda's &amp;  Minutes</t>
  </si>
  <si>
    <t>Circulars Available</t>
  </si>
  <si>
    <t>Approximately 60% achieved.</t>
  </si>
  <si>
    <t>Intranet</t>
  </si>
  <si>
    <t>Technology breakdown</t>
  </si>
  <si>
    <t>Require Funds</t>
  </si>
  <si>
    <t>IDP Reports &amp; Minutes</t>
  </si>
  <si>
    <t>Level of customer satisfaction unknown</t>
  </si>
  <si>
    <t>Survey to be done</t>
  </si>
  <si>
    <t>Printing request forms</t>
  </si>
  <si>
    <t>ANNEXURE 2: SDBIP 2011 / 2012 QUARTER 1</t>
  </si>
  <si>
    <t>TOTAL PROJECTS</t>
  </si>
  <si>
    <t xml:space="preserve">OO - OPERATING </t>
  </si>
  <si>
    <t xml:space="preserve">00 - CAPITAL </t>
  </si>
  <si>
    <t>R607 682 336. 00</t>
  </si>
  <si>
    <t>R381 311 600. 00</t>
  </si>
  <si>
    <t>ORGANISATIONAL OVERVIEW</t>
  </si>
  <si>
    <t>2.1.1</t>
  </si>
  <si>
    <t>2.1.2</t>
  </si>
  <si>
    <t>2.1.3</t>
  </si>
  <si>
    <t>2.1.4</t>
  </si>
  <si>
    <t>2.1.5</t>
  </si>
  <si>
    <t>2.1.6</t>
  </si>
  <si>
    <t>2.1.7</t>
  </si>
  <si>
    <t>1.1.3</t>
  </si>
  <si>
    <t>1.1.4</t>
  </si>
  <si>
    <t>1.1.5</t>
  </si>
  <si>
    <t>1.1.6</t>
  </si>
  <si>
    <t>1.1.7</t>
  </si>
  <si>
    <t>ANNEXURE 2(E): CORPORATE BUSINESS UNIT</t>
  </si>
  <si>
    <t xml:space="preserve">CORPORATE BUSINESS UNIT OVERVIEW </t>
  </si>
  <si>
    <t>CORPORATE BUSINESS UNIT OVERVIEW</t>
  </si>
  <si>
    <t>R12 413 885. 00</t>
  </si>
  <si>
    <t>R0</t>
  </si>
  <si>
    <t>R5 769 000. 00</t>
  </si>
  <si>
    <t>R767 735. 05</t>
  </si>
  <si>
    <t>CBU - OPERATING</t>
  </si>
  <si>
    <t>CBU - CAPITAL</t>
  </si>
  <si>
    <t>ANNEXURE 2(F): FINANCE</t>
  </si>
  <si>
    <t xml:space="preserve">ANNEXURE 2(G): COMMUNITY SERVICES </t>
  </si>
  <si>
    <t>ANNEXURE 2(H): INFRASTRUCTURE SERVICES</t>
  </si>
  <si>
    <t>ANNEXURE 2(I): CORPORATE SERVICES</t>
  </si>
  <si>
    <t>ANNEXURE 2(J): DEVELOPMENT SERVICES</t>
  </si>
  <si>
    <t xml:space="preserve">FINANCE BUSINESS UNIT OVERVIEW </t>
  </si>
  <si>
    <t>FINANCE BUSINESS UNIT OVERVIEW</t>
  </si>
  <si>
    <t>R1 850 000. 00</t>
  </si>
  <si>
    <t>CAPITAL PROJECTS</t>
  </si>
  <si>
    <t>FINANCE - OPERATING</t>
  </si>
  <si>
    <t xml:space="preserve">COMMUNITY SERVICES BUSINESS UNIT OVERVIEW </t>
  </si>
  <si>
    <t>COMMUNITY SERVICES BUSINESS UNIT OVERVIEW</t>
  </si>
  <si>
    <t>R30 248 596. 00</t>
  </si>
  <si>
    <t>R51 227 000. 00</t>
  </si>
  <si>
    <t>COMMUNITY SERVCES  - OPERATING</t>
  </si>
  <si>
    <t xml:space="preserve">COMMUNITY SERVICES - CAPITAL </t>
  </si>
  <si>
    <t xml:space="preserve">INFRASTRUCTURE SERVICES BUSINESS UNIT OVERVIEW </t>
  </si>
  <si>
    <t>INFRASTRUCTURE SERVICES BUSINESS UNIT OVERVIEW</t>
  </si>
  <si>
    <t>R95 686 571. 00</t>
  </si>
  <si>
    <t>R1 762 446. 18</t>
  </si>
  <si>
    <t>R93 924 124. 82</t>
  </si>
  <si>
    <t>R289 755 600. OO</t>
  </si>
  <si>
    <t>R18 038 943. 00</t>
  </si>
  <si>
    <t>R271 716 657. 00</t>
  </si>
  <si>
    <t>INFRA. SERV - OPERATING</t>
  </si>
  <si>
    <t>INFRA. SERV - CAPITAL</t>
  </si>
  <si>
    <t xml:space="preserve">DEVELOPMENT SERVICES BUSINESS UNIT OVERVIEW </t>
  </si>
  <si>
    <t>DEVELOPMENT SERVICES BUSINESS UNIT OVERVIEW</t>
  </si>
  <si>
    <t>R459 755 560. 00</t>
  </si>
  <si>
    <t>R30 060 000. 00</t>
  </si>
  <si>
    <t>DEV. SERV. - OPERATING</t>
  </si>
  <si>
    <t>DEV. SERV. - CAPITAL</t>
  </si>
  <si>
    <t xml:space="preserve">CORPORATE SERVICES BUSINESS UNIT OVERVIEW </t>
  </si>
  <si>
    <t>CORPORATESERVICES BUSINESS UNIT OVERVIEW</t>
  </si>
  <si>
    <t>R7 727 724. 00</t>
  </si>
  <si>
    <t>R99 666. 00</t>
  </si>
  <si>
    <t>R7 628 058. 00</t>
  </si>
  <si>
    <t>R4 500 000. 00</t>
  </si>
  <si>
    <t>CORP. SERV - OPERATING</t>
  </si>
  <si>
    <t xml:space="preserve">CORP. SERV - CAPITAL </t>
  </si>
  <si>
    <t xml:space="preserve">INTERNAL AUDIT UNIT OVERVIEW </t>
  </si>
  <si>
    <t>INTERNAL AUDIT UNIT OVERVIEW</t>
  </si>
  <si>
    <t>R2 463 885. 00</t>
  </si>
  <si>
    <t>INTERNAL AUDIT - OPERATING</t>
  </si>
  <si>
    <t xml:space="preserve">MAYORAL SPECIAL PROJECTS OVERVIEW </t>
  </si>
  <si>
    <t>MAYORAL SPECIAL PROJECTS OVERVIEW</t>
  </si>
  <si>
    <t>R6 035 000. 00</t>
  </si>
  <si>
    <t>R5 000 000. 00</t>
  </si>
  <si>
    <t>MAYORAL SPC PROJ - OPERATING</t>
  </si>
  <si>
    <t>MAYORAL SPC PROJ - CAPITAL</t>
  </si>
  <si>
    <t xml:space="preserve">INTERGRATED DEVELOPMENT PLAN UNIT OVERVIEW </t>
  </si>
  <si>
    <t>INTERGRATED DEVELOPMENT PLAN UNIT OVERVIEW</t>
  </si>
  <si>
    <t>R260 000. 00</t>
  </si>
  <si>
    <t>IPD - OPERATING</t>
  </si>
  <si>
    <t xml:space="preserve">SPEAKER'S OFFICE UNIT OVERVIEW </t>
  </si>
  <si>
    <t>R1 800 000. 00</t>
  </si>
  <si>
    <t>R769 000. 00</t>
  </si>
  <si>
    <t>SPEAKER - OPERATING</t>
  </si>
  <si>
    <t>SPEAKER - CAPITAL</t>
  </si>
  <si>
    <t>R1 032 264. 95</t>
  </si>
  <si>
    <t>R11 646 149. 95</t>
  </si>
  <si>
    <t xml:space="preserve">MARKETING UNIT OVERVIEW </t>
  </si>
  <si>
    <t>R1 600 000. 00</t>
  </si>
  <si>
    <t>MARKETING - OPERATING</t>
  </si>
  <si>
    <t xml:space="preserve">ORGANIZATIONAL PERFORMANCE MANAGEMENT UNIT OVERVIEW </t>
  </si>
  <si>
    <t>ORG PMS - OPERATING</t>
  </si>
  <si>
    <t>R255 000. 00</t>
  </si>
  <si>
    <t xml:space="preserve">BUDGET &amp; TREASURY UNIT OVERVIEW </t>
  </si>
  <si>
    <t>B &amp; T - OPERATING</t>
  </si>
  <si>
    <t xml:space="preserve">SUPPLY CHAIN MANAGEMENT UNIT OVERVIEW </t>
  </si>
  <si>
    <t>R50 000. 00</t>
  </si>
  <si>
    <t>SCM - OPERATING</t>
  </si>
  <si>
    <t xml:space="preserve">REVENUE MANAGEMENT UNIT OVERVIEW </t>
  </si>
  <si>
    <t>R300 000. 00</t>
  </si>
  <si>
    <t>REVENUE - OPERATING</t>
  </si>
  <si>
    <t>FC &amp; CM - OPERATING</t>
  </si>
  <si>
    <t>EXPENDITURE - OPERATING</t>
  </si>
  <si>
    <t xml:space="preserve">EXPENDITURE MANAGEMENT UNIT OVERVIEW </t>
  </si>
  <si>
    <t xml:space="preserve">FINANCIAL CONTROL &amp; CASH MANAGEMENT UNIT OVERVIEW </t>
  </si>
  <si>
    <t>R1 500 000.00</t>
  </si>
  <si>
    <t>Service Level Agreement</t>
  </si>
  <si>
    <t>none</t>
  </si>
  <si>
    <t xml:space="preserve">Section 21 Company already developed. </t>
  </si>
  <si>
    <t>Plans for parks in Edendale</t>
  </si>
  <si>
    <t>Feesability study concluded  Master plan needs to be developed.</t>
  </si>
  <si>
    <t>Mig application</t>
  </si>
  <si>
    <t>1 720 000</t>
  </si>
  <si>
    <t>revamp of Calcuza Sports field</t>
  </si>
  <si>
    <t>Hand delivered letters to inform the associations and federations the importance of forming the steering committee</t>
  </si>
  <si>
    <t>Difficulties in getting responses from associations and federations to form the Steering committee</t>
  </si>
  <si>
    <t>target Partially Met</t>
  </si>
  <si>
    <t>Service level agreement has been signed. Project manager has been appointed to complete design and drawings. Steering committee still needs to be established</t>
  </si>
  <si>
    <t>Project status Report by IFS</t>
  </si>
  <si>
    <t>Assessment completed  by the IFS business unit. Submitted to expenditure committee</t>
  </si>
  <si>
    <t>Project status Report by Parks and IFS</t>
  </si>
  <si>
    <t>The assessment has  been undertaken by the Parks business unit .specification to be completed and submitted to Expenditure committee</t>
  </si>
  <si>
    <t>Assessment Plan parks and IFS</t>
  </si>
  <si>
    <t>None currently utilising operating budget</t>
  </si>
  <si>
    <t>Assessment undertaken pertaining to the maintenance of the grounds by parks and IFS</t>
  </si>
  <si>
    <t>Valuation Roll</t>
  </si>
  <si>
    <t>NO BUDGET</t>
  </si>
  <si>
    <t>This is only undertaken on a request basis</t>
  </si>
  <si>
    <t xml:space="preserve">Performance montoring template. Daily stats </t>
  </si>
  <si>
    <t>75% has been achieved. Currently using the EPWP staff to achieve target</t>
  </si>
  <si>
    <t>R824 585. 16</t>
  </si>
  <si>
    <t>R29 424 010. 84</t>
  </si>
  <si>
    <t>R1 915 000. 00</t>
  </si>
  <si>
    <t>R49 312 000.00</t>
  </si>
  <si>
    <t>R3 454 432. 39</t>
  </si>
  <si>
    <t>R604 227 903. 61</t>
  </si>
  <si>
    <t>R19 953 943. 00</t>
  </si>
  <si>
    <t>R361 357 657. 00</t>
  </si>
  <si>
    <t xml:space="preserve">14.28% of the projects were reported as having Nil Achievements for the 1st Quarter. </t>
  </si>
  <si>
    <t>34.06% of the projects were reported as having been partially met for the 1st Quarter.</t>
  </si>
  <si>
    <t>29.67% of the projects were reported as having been met in the 1st Quarter.</t>
  </si>
  <si>
    <t>4.39% of the projects were reported as having exceeded the target for the 1st Quarter.</t>
  </si>
  <si>
    <t>13.18% of the projects were not reported on by Business Units for the 1st Quarter.</t>
  </si>
  <si>
    <t xml:space="preserve">16.15% of the projects were reported as having Nil Achievements for the 1st Quarter. </t>
  </si>
  <si>
    <t>27.83% of the projects were reported as having been partially met for the 1st Quarter.</t>
  </si>
  <si>
    <t>27.14% of the projects were reported as having been met in the 1st Quarter.</t>
  </si>
  <si>
    <t>4.81% of the projects were reported as having exceeded the target for the 1st Quarter.</t>
  </si>
  <si>
    <t>14.08% of the projects were not reported on by Business Units for the 1st Quarter.</t>
  </si>
  <si>
    <t xml:space="preserve">PUBLIC SAFETY &amp; DISASTER MANAGEMENT UNIT OVERVIEW </t>
  </si>
  <si>
    <t>R1 900 000. 00</t>
  </si>
  <si>
    <t>R195 000. 00</t>
  </si>
  <si>
    <t>R1 705 000. 00</t>
  </si>
  <si>
    <t>PSDM - OPERATING</t>
  </si>
  <si>
    <t>PSDM - CAPITAL</t>
  </si>
  <si>
    <t xml:space="preserve">AREA BASED MANAGEMENT UNIT OVERVIEW </t>
  </si>
  <si>
    <t>R430 000. 00</t>
  </si>
  <si>
    <t>ABM - OPERATING</t>
  </si>
  <si>
    <t>ABM - CAPITAL</t>
  </si>
  <si>
    <t xml:space="preserve">HEALTH &amp; SOCIAL SERVICES UNIT OVERVIEW </t>
  </si>
  <si>
    <t>R382 600. 00</t>
  </si>
  <si>
    <t>R376 463. 84</t>
  </si>
  <si>
    <t>6136. 16</t>
  </si>
  <si>
    <t>R2 900 000. 00</t>
  </si>
  <si>
    <t>HS &amp; SS- OPERATING</t>
  </si>
  <si>
    <t>HS &amp; SS - CAPITAL</t>
  </si>
  <si>
    <t xml:space="preserve">AIRPORT, CREMATORIA, ART GALLERY, CEMETERIES UNIT OVERVIEW </t>
  </si>
  <si>
    <t>R216 000. 00</t>
  </si>
  <si>
    <t>R32 000 000. 00</t>
  </si>
  <si>
    <t>DYER- OPERATING</t>
  </si>
  <si>
    <t>DYER - CAPITAL</t>
  </si>
  <si>
    <t xml:space="preserve">WASTE MANAGEMENT UNIT OVERVIEW </t>
  </si>
  <si>
    <t>R17 250 000. 00</t>
  </si>
  <si>
    <t>R6 447 000. 00</t>
  </si>
  <si>
    <t>WM- OPERATING</t>
  </si>
  <si>
    <t>WM - CAPITAL</t>
  </si>
  <si>
    <t xml:space="preserve">PARKS &amp; RECREATION UNIT OVERVIEW </t>
  </si>
  <si>
    <t>PARKS- OPERATING</t>
  </si>
  <si>
    <t>PARKS - CAPITAL</t>
  </si>
  <si>
    <t>R12 399 996.00</t>
  </si>
  <si>
    <t>R818 449. 00</t>
  </si>
  <si>
    <t>R11 581 547. 00</t>
  </si>
  <si>
    <t>R7 520 000. 00</t>
  </si>
  <si>
    <t>R1 720 000. 00</t>
  </si>
  <si>
    <t>R5 800 000. 00</t>
  </si>
  <si>
    <t xml:space="preserve">PROJECT MANAGEMENT &amp; FLEET UNIT OVERVIEW </t>
  </si>
  <si>
    <t>R14 400 000. 00</t>
  </si>
  <si>
    <t>R79 077 600. 00</t>
  </si>
  <si>
    <t>MIG- OPERATING</t>
  </si>
  <si>
    <t>MIG - CAPITAL</t>
  </si>
  <si>
    <t xml:space="preserve">ELECTRICITY UNIT OVERVIEW </t>
  </si>
  <si>
    <t>R30 000 000. 00</t>
  </si>
  <si>
    <t>R79 077 600.00</t>
  </si>
  <si>
    <t>ELEC - OPERATING</t>
  </si>
  <si>
    <t>ELEC - CAPITAL</t>
  </si>
  <si>
    <t xml:space="preserve">WATER &amp; SANITATION UNIT OVERVIEW </t>
  </si>
  <si>
    <t>R3 000 000. 00</t>
  </si>
  <si>
    <t>R59 503 000. 00</t>
  </si>
  <si>
    <t>R3 756 151. 00</t>
  </si>
  <si>
    <t>R55 746 849. 00</t>
  </si>
  <si>
    <t>W &amp; S - OPERATING</t>
  </si>
  <si>
    <t>W &amp; S - CAPITAL</t>
  </si>
  <si>
    <t xml:space="preserve">ROADS &amp; STORMWATER UNIT OVERVIEW </t>
  </si>
  <si>
    <t>R48 286 571. 00</t>
  </si>
  <si>
    <t>R46 524 124. 82</t>
  </si>
  <si>
    <t>R126 175 000. 00</t>
  </si>
  <si>
    <t>R14 282 729. 00</t>
  </si>
  <si>
    <t>R111 892 271. 00</t>
  </si>
  <si>
    <t>R &amp; S - OPERATING</t>
  </si>
  <si>
    <t>R&amp; S - CAPITAL</t>
  </si>
  <si>
    <t xml:space="preserve">LEGAL SERVICES UNIT OVERVIEW </t>
  </si>
  <si>
    <t>R130 000. 00</t>
  </si>
  <si>
    <t>LEGAL - OPERATING</t>
  </si>
  <si>
    <t xml:space="preserve">SOUND GOVERNANCE UNIT OVERVIEW </t>
  </si>
  <si>
    <t>SG - OPERATING</t>
  </si>
  <si>
    <t xml:space="preserve">HUMAN RESOURCE MANAGEMENT, OCCUPATIONAL HEALTH,                                                                                                                                 ORGANIZATIONAL DEVELOPMENT &amp; SKILLS DEVELOPMENT UNIT OVERVIEW </t>
  </si>
  <si>
    <t xml:space="preserve">HRM, OCCUPATIONAL HEALTH, OD &amp; SD UNIT OVERVIEW </t>
  </si>
  <si>
    <t>R6 577 724. 00</t>
  </si>
  <si>
    <t>R6 478 058. 00</t>
  </si>
  <si>
    <t>HRM, OH, SD &amp; OD- OPERATING</t>
  </si>
  <si>
    <t xml:space="preserve">INFORMATION COMMUNICTION TECHNOLOGY UNIT OVERVIEW </t>
  </si>
  <si>
    <t>R1 020 000. 00</t>
  </si>
  <si>
    <t>ICT - OPERATING</t>
  </si>
  <si>
    <t>ICT - CAPITAL</t>
  </si>
  <si>
    <t xml:space="preserve">ECONOMIC DEVELOPMENT UNIT OVERVIEW </t>
  </si>
  <si>
    <t>R4 100 000. 00</t>
  </si>
  <si>
    <t>ED - OPERATING</t>
  </si>
  <si>
    <t>ED - CAPITAL</t>
  </si>
  <si>
    <t xml:space="preserve">PLANNING, HOUSING, REAL ESTATE &amp; VALUATIONS UNIT OVERVIEW </t>
  </si>
  <si>
    <t>R455 655 590. 00</t>
  </si>
  <si>
    <t>PLAN, HOUS, RE &amp; VAL - OPERATING</t>
  </si>
  <si>
    <t xml:space="preserve">A total of 291 Operating Projects were reported on the SDBIP for the 1st Quarter ending September </t>
  </si>
  <si>
    <t>for the 2011/2012 financial year.</t>
  </si>
  <si>
    <t xml:space="preserve">A total of 91 Capital Projects were reported on the SDBIP for the 1st Quarter ending September </t>
  </si>
  <si>
    <r>
      <rPr>
        <b/>
        <u/>
        <sz val="14"/>
        <color indexed="8"/>
        <rFont val="Arial Narrow"/>
        <family val="2"/>
      </rPr>
      <t>GRAPHICAL REPRESENTATION OF PERFORMANCE</t>
    </r>
    <r>
      <rPr>
        <sz val="14"/>
        <color indexed="8"/>
        <rFont val="Arial Narrow"/>
        <family val="2"/>
      </rPr>
      <t>: OPERATING PROJECTS</t>
    </r>
  </si>
  <si>
    <r>
      <rPr>
        <b/>
        <u/>
        <sz val="14"/>
        <color indexed="8"/>
        <rFont val="Arial Narrow"/>
        <family val="2"/>
      </rPr>
      <t>GRAPHICAL REPRESENTATION OF PERFORMANCE</t>
    </r>
    <r>
      <rPr>
        <sz val="14"/>
        <color indexed="8"/>
        <rFont val="Arial Narrow"/>
        <family val="2"/>
      </rPr>
      <t>: CAPITAL PROJECTS</t>
    </r>
  </si>
  <si>
    <r>
      <rPr>
        <b/>
        <u/>
        <sz val="14"/>
        <color indexed="8"/>
        <rFont val="Arial Narrow"/>
        <family val="2"/>
      </rPr>
      <t>GRAPHICAL REPRESENTATION OF PERFORMANCE</t>
    </r>
    <r>
      <rPr>
        <sz val="14"/>
        <color theme="1"/>
        <rFont val="Arial Narrow"/>
        <family val="2"/>
      </rPr>
      <t>: OPERATING PROJECTS</t>
    </r>
  </si>
  <si>
    <r>
      <rPr>
        <b/>
        <u/>
        <sz val="14"/>
        <color indexed="8"/>
        <rFont val="Arial Narrow"/>
        <family val="2"/>
      </rPr>
      <t>GRAPHICAL REPRESENTATION OF PERFORMANCE</t>
    </r>
    <r>
      <rPr>
        <sz val="14"/>
        <color theme="1"/>
        <rFont val="Arial Narrow"/>
        <family val="2"/>
      </rPr>
      <t>: CAPITAL PROJECTS</t>
    </r>
  </si>
  <si>
    <t xml:space="preserve">8.6% of the projects were reported as not applicable due to not having any targets set for the 1st Quarter, </t>
  </si>
  <si>
    <r>
      <t xml:space="preserve">whilst 1.36% of the projects were reported as having funding constraints </t>
    </r>
    <r>
      <rPr>
        <sz val="12"/>
        <color theme="1"/>
        <rFont val="Arial Narrow"/>
        <family val="2"/>
      </rPr>
      <t>(IDP no's EDM 07, WM 05, RNMP 19 &amp; 20)</t>
    </r>
  </si>
  <si>
    <t xml:space="preserve">3.29% of the projects were reported as not applicable due to not having any targets set for the 1st Quarter, </t>
  </si>
  <si>
    <r>
      <t xml:space="preserve">whilst 1.10% of the projects were reported as having funding constraints </t>
    </r>
    <r>
      <rPr>
        <sz val="12"/>
        <color theme="1"/>
        <rFont val="Arial Narrow"/>
        <family val="2"/>
      </rPr>
      <t>(IDP no's EDM 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</si>
</sst>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R&quot;\ #,##0;[Red]&quot;R&quot;\ \-#,##0"/>
    <numFmt numFmtId="8" formatCode="&quot;R&quot;\ #,##0.00;[Red]&quot;R&quot;\ \-#,##0.00"/>
    <numFmt numFmtId="43" formatCode="_ * #,##0.00_ ;_ * \-#,##0.00_ ;_ * &quot;-&quot;??_ ;_ @_ "/>
    <numFmt numFmtId="164" formatCode="_(* #,##0.00_);_(* \(#,##0.00\);_(* &quot;-&quot;??_);_(@_)"/>
    <numFmt numFmtId="165" formatCode="_(* #,##0_);_(* \(#,##0\);_(* &quot;-&quot;??_);_(@_)"/>
    <numFmt numFmtId="166" formatCode="_ * #,##0_ ;_ * \-#,##0_ ;_ * &quot;-&quot;??_ ;_ @_ "/>
    <numFmt numFmtId="167" formatCode="_(* #,##0,_);_(* \(#,##0,\);_(* &quot;–&quot;?_);_(@_)"/>
    <numFmt numFmtId="168" formatCode="0.0%"/>
  </numFmts>
  <fonts count="41" x14ac:knownFonts="1">
    <font>
      <sz val="11"/>
      <color theme="1"/>
      <name val="Calibri"/>
      <family val="2"/>
      <scheme val="minor"/>
    </font>
    <font>
      <sz val="11"/>
      <color indexed="8"/>
      <name val="Calibri"/>
      <family val="2"/>
    </font>
    <font>
      <sz val="20"/>
      <name val="Arial"/>
      <family val="2"/>
    </font>
    <font>
      <sz val="10"/>
      <name val="Arial"/>
      <family val="2"/>
    </font>
    <font>
      <sz val="18"/>
      <name val="Arial"/>
      <family val="2"/>
    </font>
    <font>
      <sz val="9"/>
      <name val="Arial"/>
      <family val="2"/>
    </font>
    <font>
      <sz val="8"/>
      <color indexed="81"/>
      <name val="Tahoma"/>
      <family val="2"/>
    </font>
    <font>
      <b/>
      <sz val="8"/>
      <color indexed="81"/>
      <name val="Tahoma"/>
      <family val="2"/>
    </font>
    <font>
      <sz val="9"/>
      <color indexed="8"/>
      <name val="Arial"/>
      <family val="2"/>
    </font>
    <font>
      <b/>
      <i/>
      <sz val="9"/>
      <color indexed="8"/>
      <name val="Arial"/>
      <family val="2"/>
    </font>
    <font>
      <b/>
      <sz val="9"/>
      <name val="Arial"/>
      <family val="2"/>
    </font>
    <font>
      <b/>
      <sz val="12"/>
      <name val="Arial Narrow"/>
      <family val="2"/>
    </font>
    <font>
      <sz val="12"/>
      <name val="Arial Narrow"/>
      <family val="2"/>
    </font>
    <font>
      <b/>
      <u/>
      <sz val="12"/>
      <name val="Arial Narrow"/>
      <family val="2"/>
    </font>
    <font>
      <b/>
      <i/>
      <sz val="12"/>
      <name val="Arial Narrow"/>
      <family val="2"/>
    </font>
    <font>
      <b/>
      <sz val="9"/>
      <color indexed="8"/>
      <name val="Arial"/>
      <family val="2"/>
    </font>
    <font>
      <b/>
      <i/>
      <sz val="11"/>
      <color indexed="8"/>
      <name val="Calibri"/>
      <family val="2"/>
    </font>
    <font>
      <b/>
      <i/>
      <sz val="9"/>
      <name val="Arial"/>
      <family val="2"/>
    </font>
    <font>
      <sz val="10"/>
      <name val="Calibri"/>
      <family val="2"/>
    </font>
    <font>
      <b/>
      <sz val="9"/>
      <color indexed="81"/>
      <name val="Tahoma"/>
      <charset val="1"/>
    </font>
    <font>
      <sz val="9"/>
      <color indexed="81"/>
      <name val="Tahoma"/>
      <charset val="1"/>
    </font>
    <font>
      <sz val="14"/>
      <color indexed="8"/>
      <name val="Arial Narrow"/>
      <family val="2"/>
    </font>
    <font>
      <b/>
      <u/>
      <sz val="14"/>
      <color indexed="8"/>
      <name val="Arial Narrow"/>
      <family val="2"/>
    </font>
    <font>
      <sz val="11"/>
      <color theme="1"/>
      <name val="Calibri"/>
      <family val="2"/>
      <scheme val="minor"/>
    </font>
    <font>
      <b/>
      <sz val="18"/>
      <color theme="1"/>
      <name val="Arial"/>
      <family val="2"/>
    </font>
    <font>
      <sz val="9"/>
      <color theme="1"/>
      <name val="Arial"/>
      <family val="2"/>
    </font>
    <font>
      <sz val="9"/>
      <color rgb="FF000000"/>
      <name val="Arial"/>
      <family val="2"/>
    </font>
    <font>
      <b/>
      <sz val="9"/>
      <color theme="1"/>
      <name val="Arial"/>
      <family val="2"/>
    </font>
    <font>
      <sz val="9"/>
      <color rgb="FFFF0000"/>
      <name val="Arial"/>
      <family val="2"/>
    </font>
    <font>
      <sz val="11"/>
      <name val="Calibri"/>
      <family val="2"/>
      <scheme val="minor"/>
    </font>
    <font>
      <b/>
      <sz val="11"/>
      <color theme="1"/>
      <name val="Arial Narrow"/>
      <family val="2"/>
    </font>
    <font>
      <b/>
      <sz val="20"/>
      <color theme="1"/>
      <name val="Calibri"/>
      <family val="2"/>
      <scheme val="minor"/>
    </font>
    <font>
      <b/>
      <sz val="14"/>
      <color theme="1"/>
      <name val="Arial Narrow"/>
      <family val="2"/>
    </font>
    <font>
      <sz val="14"/>
      <color theme="1"/>
      <name val="Arial Narrow"/>
      <family val="2"/>
    </font>
    <font>
      <sz val="11"/>
      <color theme="1"/>
      <name val="Arial Narrow"/>
      <family val="2"/>
    </font>
    <font>
      <b/>
      <sz val="20"/>
      <color theme="1"/>
      <name val="Arial Narrow"/>
      <family val="2"/>
    </font>
    <font>
      <b/>
      <u/>
      <sz val="14"/>
      <color theme="1"/>
      <name val="Arial Narrow"/>
      <family val="2"/>
    </font>
    <font>
      <sz val="12"/>
      <color theme="1"/>
      <name val="Arial Narrow"/>
      <family val="2"/>
    </font>
    <font>
      <b/>
      <u/>
      <sz val="13"/>
      <color theme="1"/>
      <name val="Arial Narrow"/>
      <family val="2"/>
    </font>
    <font>
      <b/>
      <sz val="18"/>
      <color theme="1"/>
      <name val="Arial Narrow"/>
      <family val="2"/>
    </font>
    <font>
      <b/>
      <sz val="16"/>
      <color theme="1"/>
      <name val="Arial Narrow"/>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rgb="FFFF0000"/>
        <bgColor indexed="64"/>
      </patternFill>
    </fill>
    <fill>
      <patternFill patternType="solid">
        <fgColor rgb="FFFFFF00"/>
        <bgColor indexed="64"/>
      </patternFill>
    </fill>
    <fill>
      <patternFill patternType="solid">
        <fgColor theme="9" tint="-0.499984740745262"/>
        <bgColor indexed="64"/>
      </patternFill>
    </fill>
    <fill>
      <patternFill patternType="solid">
        <fgColor rgb="FFF79646"/>
        <bgColor indexed="64"/>
      </patternFill>
    </fill>
    <fill>
      <patternFill patternType="solid">
        <fgColor rgb="FF00B0F0"/>
        <bgColor indexed="64"/>
      </patternFill>
    </fill>
    <fill>
      <patternFill patternType="solid">
        <fgColor rgb="FF92D050"/>
        <bgColor indexed="64"/>
      </patternFill>
    </fill>
    <fill>
      <patternFill patternType="solid">
        <fgColor rgb="FF984806"/>
        <bgColor indexed="64"/>
      </patternFill>
    </fill>
    <fill>
      <patternFill patternType="solid">
        <fgColor theme="1"/>
        <bgColor indexed="64"/>
      </patternFill>
    </fill>
  </fills>
  <borders count="2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s>
  <cellStyleXfs count="5">
    <xf numFmtId="0" fontId="0" fillId="0" borderId="0"/>
    <xf numFmtId="164" fontId="23" fillId="0" borderId="0" applyFont="0" applyFill="0" applyBorder="0" applyAlignment="0" applyProtection="0"/>
    <xf numFmtId="43" fontId="23" fillId="0" borderId="0" applyFont="0" applyFill="0" applyBorder="0" applyAlignment="0" applyProtection="0"/>
    <xf numFmtId="0" fontId="3" fillId="0" borderId="0"/>
    <xf numFmtId="9" fontId="23" fillId="0" borderId="0" applyFont="0" applyFill="0" applyBorder="0" applyAlignment="0" applyProtection="0"/>
  </cellStyleXfs>
  <cellXfs count="375">
    <xf numFmtId="0" fontId="0" fillId="0" borderId="0" xfId="0"/>
    <xf numFmtId="0" fontId="0" fillId="0" borderId="0" xfId="0" applyBorder="1"/>
    <xf numFmtId="0" fontId="3" fillId="0" borderId="0" xfId="0" applyFont="1" applyBorder="1"/>
    <xf numFmtId="0" fontId="0" fillId="0" borderId="1" xfId="0" applyBorder="1"/>
    <xf numFmtId="0" fontId="0" fillId="0" borderId="2" xfId="0" applyBorder="1"/>
    <xf numFmtId="0" fontId="0" fillId="0" borderId="3" xfId="0" applyBorder="1"/>
    <xf numFmtId="0" fontId="0" fillId="0" borderId="4" xfId="0" applyBorder="1"/>
    <xf numFmtId="0" fontId="24" fillId="0" borderId="1" xfId="0" applyFont="1" applyBorder="1" applyAlignment="1"/>
    <xf numFmtId="3" fontId="25" fillId="3" borderId="5" xfId="0" applyNumberFormat="1" applyFont="1" applyFill="1" applyBorder="1" applyAlignment="1" applyProtection="1">
      <alignment horizontal="left" vertical="top" wrapText="1"/>
    </xf>
    <xf numFmtId="0" fontId="25" fillId="0" borderId="5" xfId="0" applyFont="1" applyFill="1" applyBorder="1" applyAlignment="1" applyProtection="1">
      <alignment horizontal="left" vertical="top" wrapText="1"/>
    </xf>
    <xf numFmtId="3" fontId="25" fillId="0" borderId="5" xfId="0" applyNumberFormat="1" applyFont="1" applyFill="1" applyBorder="1" applyAlignment="1" applyProtection="1">
      <alignment horizontal="left" vertical="top" wrapText="1"/>
    </xf>
    <xf numFmtId="49" fontId="25" fillId="0" borderId="5" xfId="0" applyNumberFormat="1" applyFont="1" applyFill="1" applyBorder="1" applyAlignment="1" applyProtection="1">
      <alignment horizontal="left" vertical="top" wrapText="1"/>
    </xf>
    <xf numFmtId="0" fontId="2" fillId="0" borderId="0" xfId="0" applyFont="1" applyBorder="1" applyAlignment="1">
      <alignment wrapText="1"/>
    </xf>
    <xf numFmtId="0" fontId="4" fillId="0" borderId="0" xfId="0" applyFont="1" applyBorder="1" applyAlignment="1">
      <alignment wrapText="1"/>
    </xf>
    <xf numFmtId="49" fontId="5" fillId="0" borderId="5" xfId="0" applyNumberFormat="1" applyFont="1" applyFill="1" applyBorder="1" applyAlignment="1" applyProtection="1">
      <alignment horizontal="left" vertical="top" wrapText="1"/>
    </xf>
    <xf numFmtId="49" fontId="26" fillId="0" borderId="5" xfId="0" applyNumberFormat="1" applyFont="1" applyFill="1" applyBorder="1" applyAlignment="1" applyProtection="1">
      <alignment horizontal="left" vertical="top" wrapText="1"/>
    </xf>
    <xf numFmtId="0" fontId="25" fillId="0" borderId="5" xfId="0" applyFont="1" applyBorder="1" applyAlignment="1">
      <alignment vertical="top" wrapText="1"/>
    </xf>
    <xf numFmtId="0" fontId="25" fillId="0" borderId="5" xfId="0" applyNumberFormat="1" applyFont="1" applyFill="1" applyBorder="1" applyAlignment="1" applyProtection="1">
      <alignment horizontal="left" vertical="top" wrapText="1"/>
    </xf>
    <xf numFmtId="0" fontId="25" fillId="0" borderId="5" xfId="0" applyFont="1" applyBorder="1" applyAlignment="1" applyProtection="1">
      <alignment horizontal="left" vertical="top" wrapText="1"/>
    </xf>
    <xf numFmtId="3" fontId="25" fillId="0" borderId="5" xfId="0" applyNumberFormat="1" applyFont="1" applyBorder="1" applyAlignment="1" applyProtection="1">
      <alignment horizontal="left" vertical="top" wrapText="1"/>
    </xf>
    <xf numFmtId="49" fontId="25" fillId="0" borderId="5" xfId="0" applyNumberFormat="1" applyFont="1" applyBorder="1" applyAlignment="1" applyProtection="1">
      <alignment horizontal="left" vertical="top" wrapText="1"/>
    </xf>
    <xf numFmtId="0" fontId="25" fillId="3" borderId="5" xfId="0" applyFont="1" applyFill="1" applyBorder="1" applyAlignment="1" applyProtection="1">
      <alignment horizontal="left" vertical="top" wrapText="1"/>
    </xf>
    <xf numFmtId="49" fontId="25" fillId="3" borderId="5" xfId="0" applyNumberFormat="1" applyFont="1" applyFill="1" applyBorder="1" applyAlignment="1" applyProtection="1">
      <alignment horizontal="left" vertical="top" wrapText="1"/>
    </xf>
    <xf numFmtId="0" fontId="5" fillId="0" borderId="5" xfId="0" applyFont="1" applyBorder="1" applyAlignment="1" applyProtection="1">
      <alignment horizontal="left" vertical="top" wrapText="1"/>
    </xf>
    <xf numFmtId="3" fontId="5" fillId="0" borderId="5" xfId="0" applyNumberFormat="1" applyFont="1" applyBorder="1" applyAlignment="1" applyProtection="1">
      <alignment horizontal="left" vertical="top" wrapText="1"/>
    </xf>
    <xf numFmtId="49" fontId="5" fillId="0" borderId="5" xfId="0" applyNumberFormat="1" applyFont="1" applyBorder="1" applyAlignment="1" applyProtection="1">
      <alignment horizontal="left" vertical="top" wrapText="1"/>
    </xf>
    <xf numFmtId="0" fontId="5" fillId="3" borderId="5" xfId="0" applyFont="1" applyFill="1" applyBorder="1" applyAlignment="1" applyProtection="1">
      <alignment horizontal="left" vertical="top" wrapText="1"/>
    </xf>
    <xf numFmtId="0" fontId="25" fillId="0" borderId="5" xfId="0" applyFont="1" applyFill="1" applyBorder="1" applyAlignment="1">
      <alignment vertical="top" wrapText="1"/>
    </xf>
    <xf numFmtId="0" fontId="13" fillId="0" borderId="5" xfId="0" applyFont="1" applyBorder="1" applyAlignment="1">
      <alignment wrapText="1"/>
    </xf>
    <xf numFmtId="167" fontId="12" fillId="0" borderId="5" xfId="0" applyNumberFormat="1" applyFont="1" applyBorder="1" applyAlignment="1">
      <alignment wrapText="1"/>
    </xf>
    <xf numFmtId="0" fontId="12" fillId="0" borderId="5" xfId="0" applyNumberFormat="1" applyFont="1" applyBorder="1" applyAlignment="1" applyProtection="1">
      <alignment horizontal="left" wrapText="1"/>
    </xf>
    <xf numFmtId="167" fontId="12" fillId="0" borderId="5" xfId="0" applyNumberFormat="1" applyFont="1" applyFill="1" applyBorder="1" applyAlignment="1" applyProtection="1">
      <alignment wrapText="1"/>
      <protection locked="0"/>
    </xf>
    <xf numFmtId="167" fontId="12" fillId="0" borderId="5" xfId="0" applyNumberFormat="1" applyFont="1" applyFill="1" applyBorder="1" applyAlignment="1">
      <alignment wrapText="1"/>
    </xf>
    <xf numFmtId="0" fontId="11" fillId="0" borderId="5" xfId="0" applyFont="1" applyBorder="1" applyAlignment="1">
      <alignment horizontal="left" wrapText="1"/>
    </xf>
    <xf numFmtId="167" fontId="11" fillId="0" borderId="5" xfId="0" applyNumberFormat="1" applyFont="1" applyFill="1" applyBorder="1" applyAlignment="1">
      <alignment wrapText="1"/>
    </xf>
    <xf numFmtId="0" fontId="11" fillId="0" borderId="5" xfId="0" applyNumberFormat="1" applyFont="1" applyBorder="1" applyAlignment="1">
      <alignment vertical="center" wrapText="1"/>
    </xf>
    <xf numFmtId="0" fontId="12" fillId="0" borderId="5" xfId="0" applyNumberFormat="1" applyFont="1" applyFill="1" applyBorder="1" applyAlignment="1" applyProtection="1">
      <alignment horizontal="left" wrapText="1"/>
    </xf>
    <xf numFmtId="0" fontId="12" fillId="0" borderId="5" xfId="0" applyFont="1" applyFill="1" applyBorder="1" applyAlignment="1">
      <alignment wrapText="1"/>
    </xf>
    <xf numFmtId="0" fontId="13" fillId="0" borderId="5" xfId="0" applyNumberFormat="1" applyFont="1" applyFill="1" applyBorder="1" applyAlignment="1">
      <alignment wrapText="1"/>
    </xf>
    <xf numFmtId="0" fontId="14" fillId="0" borderId="5" xfId="0" applyNumberFormat="1" applyFont="1" applyFill="1" applyBorder="1" applyAlignment="1" applyProtection="1">
      <alignment horizontal="left" wrapText="1"/>
    </xf>
    <xf numFmtId="167" fontId="11" fillId="0" borderId="5" xfId="0" applyNumberFormat="1" applyFont="1" applyFill="1" applyBorder="1" applyAlignment="1" applyProtection="1">
      <alignment wrapText="1"/>
    </xf>
    <xf numFmtId="167" fontId="12" fillId="0" borderId="5" xfId="2" applyNumberFormat="1" applyFont="1" applyFill="1" applyBorder="1" applyAlignment="1" applyProtection="1">
      <alignment wrapText="1"/>
      <protection locked="0"/>
    </xf>
    <xf numFmtId="167" fontId="11" fillId="0" borderId="5" xfId="0" applyNumberFormat="1" applyFont="1" applyFill="1" applyBorder="1" applyAlignment="1" applyProtection="1">
      <alignment wrapText="1"/>
      <protection locked="0"/>
    </xf>
    <xf numFmtId="0" fontId="11" fillId="0" borderId="5" xfId="0" applyNumberFormat="1" applyFont="1" applyFill="1" applyBorder="1" applyAlignment="1">
      <alignment wrapText="1"/>
    </xf>
    <xf numFmtId="167" fontId="11" fillId="0" borderId="5" xfId="0" applyNumberFormat="1" applyFont="1" applyFill="1" applyBorder="1" applyAlignment="1">
      <alignment horizontal="center" wrapText="1"/>
    </xf>
    <xf numFmtId="167" fontId="11" fillId="0" borderId="5" xfId="0" applyNumberFormat="1" applyFont="1" applyFill="1" applyBorder="1" applyAlignment="1">
      <alignment horizontal="left" wrapText="1"/>
    </xf>
    <xf numFmtId="167" fontId="12" fillId="0" borderId="5" xfId="0" applyNumberFormat="1" applyFont="1" applyFill="1" applyBorder="1" applyAlignment="1">
      <alignment horizontal="left" wrapText="1"/>
    </xf>
    <xf numFmtId="0" fontId="12" fillId="0" borderId="5" xfId="0" applyFont="1" applyFill="1" applyBorder="1" applyAlignment="1">
      <alignment horizontal="left" wrapText="1"/>
    </xf>
    <xf numFmtId="0" fontId="12" fillId="0" borderId="5" xfId="0" applyNumberFormat="1" applyFont="1" applyFill="1" applyBorder="1" applyAlignment="1">
      <alignment horizontal="left" wrapText="1"/>
    </xf>
    <xf numFmtId="0" fontId="24" fillId="0" borderId="0" xfId="0" applyFont="1" applyBorder="1" applyAlignment="1">
      <alignment wrapText="1"/>
    </xf>
    <xf numFmtId="0" fontId="0" fillId="0" borderId="0" xfId="0" applyAlignment="1">
      <alignment wrapText="1"/>
    </xf>
    <xf numFmtId="0" fontId="0" fillId="0" borderId="0" xfId="0" applyBorder="1" applyAlignment="1">
      <alignment wrapText="1"/>
    </xf>
    <xf numFmtId="0" fontId="0" fillId="0" borderId="1" xfId="0" applyBorder="1" applyAlignment="1">
      <alignment wrapText="1"/>
    </xf>
    <xf numFmtId="0" fontId="0" fillId="0" borderId="3" xfId="0" applyBorder="1" applyAlignment="1">
      <alignment wrapText="1"/>
    </xf>
    <xf numFmtId="0" fontId="3" fillId="0" borderId="0" xfId="0" applyFont="1" applyBorder="1" applyAlignment="1">
      <alignment wrapText="1"/>
    </xf>
    <xf numFmtId="0" fontId="3" fillId="0" borderId="1" xfId="0" applyFont="1" applyBorder="1" applyAlignment="1">
      <alignment wrapText="1"/>
    </xf>
    <xf numFmtId="0" fontId="3" fillId="0" borderId="0" xfId="0" applyFont="1" applyBorder="1" applyAlignment="1">
      <alignment vertical="center" wrapText="1"/>
    </xf>
    <xf numFmtId="0" fontId="0" fillId="0" borderId="2" xfId="0" applyBorder="1" applyAlignment="1">
      <alignment wrapText="1"/>
    </xf>
    <xf numFmtId="0" fontId="0" fillId="0" borderId="6" xfId="0" applyBorder="1" applyAlignment="1">
      <alignment wrapText="1"/>
    </xf>
    <xf numFmtId="0" fontId="12" fillId="4" borderId="5" xfId="0" applyFont="1" applyFill="1" applyBorder="1" applyAlignment="1">
      <alignment wrapText="1"/>
    </xf>
    <xf numFmtId="49" fontId="11" fillId="4" borderId="5" xfId="0" applyNumberFormat="1" applyFont="1" applyFill="1" applyBorder="1" applyAlignment="1">
      <alignment horizontal="center" vertical="center" wrapText="1"/>
    </xf>
    <xf numFmtId="49" fontId="11" fillId="4" borderId="5" xfId="0" applyNumberFormat="1" applyFont="1" applyFill="1" applyBorder="1" applyAlignment="1">
      <alignment vertical="center"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4" borderId="5" xfId="0" applyFont="1" applyFill="1" applyBorder="1" applyAlignment="1">
      <alignment horizontal="left" vertical="center" wrapText="1"/>
    </xf>
    <xf numFmtId="0" fontId="0" fillId="0" borderId="0" xfId="0" applyBorder="1" applyAlignment="1">
      <alignment wrapText="1"/>
    </xf>
    <xf numFmtId="0" fontId="0" fillId="0" borderId="1" xfId="0" applyBorder="1" applyAlignment="1">
      <alignment wrapText="1"/>
    </xf>
    <xf numFmtId="0" fontId="25" fillId="0" borderId="5" xfId="0" applyFont="1" applyBorder="1" applyAlignment="1" applyProtection="1">
      <alignment vertical="top" wrapText="1"/>
    </xf>
    <xf numFmtId="49" fontId="25" fillId="0" borderId="5" xfId="0" applyNumberFormat="1" applyFont="1" applyBorder="1" applyAlignment="1" applyProtection="1">
      <alignment horizontal="center" vertical="top" wrapText="1"/>
    </xf>
    <xf numFmtId="3" fontId="25" fillId="0" borderId="5" xfId="0" applyNumberFormat="1" applyFont="1" applyBorder="1" applyAlignment="1" applyProtection="1">
      <alignment vertical="top" wrapText="1"/>
    </xf>
    <xf numFmtId="0" fontId="25" fillId="3" borderId="5" xfId="0" applyFont="1" applyFill="1" applyBorder="1" applyAlignment="1" applyProtection="1">
      <alignment vertical="top" wrapText="1"/>
    </xf>
    <xf numFmtId="3" fontId="25" fillId="0" borderId="5" xfId="0" applyNumberFormat="1" applyFont="1" applyFill="1" applyBorder="1" applyAlignment="1" applyProtection="1">
      <alignment vertical="top" wrapText="1"/>
    </xf>
    <xf numFmtId="0" fontId="25" fillId="0" borderId="5" xfId="0" applyFont="1" applyFill="1" applyBorder="1" applyAlignment="1" applyProtection="1">
      <alignment vertical="top" wrapText="1"/>
    </xf>
    <xf numFmtId="49" fontId="25" fillId="0" borderId="5" xfId="0" applyNumberFormat="1" applyFont="1" applyFill="1" applyBorder="1" applyAlignment="1" applyProtection="1">
      <alignment horizontal="center" vertical="top" wrapText="1"/>
    </xf>
    <xf numFmtId="0" fontId="25" fillId="0" borderId="5" xfId="0" applyFont="1" applyBorder="1" applyAlignment="1" applyProtection="1">
      <alignment vertical="center" wrapText="1"/>
    </xf>
    <xf numFmtId="49" fontId="25" fillId="0" borderId="5" xfId="0" applyNumberFormat="1" applyFont="1" applyBorder="1" applyAlignment="1" applyProtection="1">
      <alignment vertical="center" wrapText="1"/>
    </xf>
    <xf numFmtId="3" fontId="25" fillId="3" borderId="5" xfId="0" applyNumberFormat="1" applyFont="1" applyFill="1" applyBorder="1" applyAlignment="1" applyProtection="1">
      <alignment vertical="top" wrapText="1"/>
    </xf>
    <xf numFmtId="1" fontId="5" fillId="2" borderId="5" xfId="0" applyNumberFormat="1" applyFont="1" applyFill="1" applyBorder="1" applyAlignment="1">
      <alignment vertical="top" wrapText="1"/>
    </xf>
    <xf numFmtId="0" fontId="25" fillId="0" borderId="5" xfId="0" applyFont="1" applyBorder="1"/>
    <xf numFmtId="0" fontId="25" fillId="5" borderId="5" xfId="0" applyFont="1" applyFill="1" applyBorder="1" applyAlignment="1" applyProtection="1">
      <alignment vertical="top" wrapText="1"/>
    </xf>
    <xf numFmtId="49" fontId="25" fillId="5" borderId="5" xfId="0" applyNumberFormat="1" applyFont="1" applyFill="1" applyBorder="1" applyAlignment="1" applyProtection="1">
      <alignment horizontal="center" vertical="top" wrapText="1"/>
    </xf>
    <xf numFmtId="0" fontId="27" fillId="5" borderId="5" xfId="0" applyFont="1" applyFill="1" applyBorder="1" applyAlignment="1" applyProtection="1">
      <alignment vertical="top" wrapText="1"/>
    </xf>
    <xf numFmtId="3" fontId="27" fillId="5" borderId="5" xfId="0" applyNumberFormat="1" applyFont="1" applyFill="1" applyBorder="1" applyAlignment="1" applyProtection="1">
      <alignment vertical="top" wrapText="1"/>
    </xf>
    <xf numFmtId="0" fontId="2" fillId="0" borderId="0" xfId="0" applyFont="1" applyBorder="1" applyAlignment="1">
      <alignment vertical="center" wrapText="1"/>
    </xf>
    <xf numFmtId="0" fontId="2" fillId="0" borderId="1" xfId="0" applyFont="1" applyBorder="1" applyAlignment="1">
      <alignment vertical="center" wrapText="1"/>
    </xf>
    <xf numFmtId="0" fontId="25" fillId="0" borderId="5" xfId="0" applyFont="1" applyFill="1" applyBorder="1" applyAlignment="1">
      <alignment vertical="center" wrapText="1"/>
    </xf>
    <xf numFmtId="49" fontId="25" fillId="0" borderId="5" xfId="0" applyNumberFormat="1" applyFont="1" applyBorder="1" applyAlignment="1" applyProtection="1">
      <alignment vertical="top" wrapText="1"/>
    </xf>
    <xf numFmtId="3" fontId="27" fillId="0" borderId="5" xfId="0" applyNumberFormat="1" applyFont="1" applyBorder="1" applyAlignment="1" applyProtection="1">
      <alignment vertical="top" wrapText="1"/>
    </xf>
    <xf numFmtId="0" fontId="27" fillId="0" borderId="5" xfId="0" applyFont="1" applyBorder="1" applyAlignment="1" applyProtection="1">
      <alignment vertical="top" wrapText="1"/>
    </xf>
    <xf numFmtId="3" fontId="27" fillId="0" borderId="5" xfId="0" applyNumberFormat="1" applyFont="1" applyFill="1" applyBorder="1" applyAlignment="1" applyProtection="1">
      <alignment vertical="top" wrapText="1"/>
    </xf>
    <xf numFmtId="0" fontId="25" fillId="5" borderId="5" xfId="0" applyFont="1" applyFill="1" applyBorder="1" applyAlignment="1">
      <alignment vertical="top" wrapText="1"/>
    </xf>
    <xf numFmtId="49" fontId="25" fillId="5" borderId="5" xfId="0" applyNumberFormat="1" applyFont="1" applyFill="1" applyBorder="1" applyAlignment="1" applyProtection="1">
      <alignment horizontal="center" vertical="top" wrapText="1"/>
      <protection locked="0"/>
    </xf>
    <xf numFmtId="3" fontId="27" fillId="5" borderId="5" xfId="0" applyNumberFormat="1" applyFont="1" applyFill="1" applyBorder="1" applyAlignment="1" applyProtection="1">
      <alignment vertical="top" wrapText="1"/>
      <protection locked="0"/>
    </xf>
    <xf numFmtId="3" fontId="25" fillId="5" borderId="5" xfId="0" applyNumberFormat="1" applyFont="1" applyFill="1" applyBorder="1" applyAlignment="1" applyProtection="1">
      <alignment vertical="top" wrapText="1"/>
      <protection locked="0"/>
    </xf>
    <xf numFmtId="0" fontId="25" fillId="5" borderId="5" xfId="0" applyFont="1" applyFill="1" applyBorder="1" applyAlignment="1" applyProtection="1">
      <alignment vertical="top" wrapText="1"/>
      <protection locked="0"/>
    </xf>
    <xf numFmtId="0" fontId="25" fillId="6" borderId="5" xfId="0" applyFont="1" applyFill="1" applyBorder="1" applyAlignment="1" applyProtection="1">
      <alignment vertical="top" wrapText="1"/>
    </xf>
    <xf numFmtId="49" fontId="25" fillId="6" borderId="5" xfId="0" applyNumberFormat="1" applyFont="1" applyFill="1" applyBorder="1" applyAlignment="1" applyProtection="1">
      <alignment horizontal="center" vertical="top" wrapText="1"/>
    </xf>
    <xf numFmtId="0" fontId="27" fillId="6" borderId="5" xfId="0" applyFont="1" applyFill="1" applyBorder="1" applyAlignment="1" applyProtection="1">
      <alignment vertical="top" wrapText="1"/>
    </xf>
    <xf numFmtId="3" fontId="27" fillId="6" borderId="5" xfId="0" applyNumberFormat="1" applyFont="1" applyFill="1" applyBorder="1" applyAlignment="1" applyProtection="1">
      <alignment vertical="top" wrapText="1"/>
    </xf>
    <xf numFmtId="3" fontId="27" fillId="3" borderId="5" xfId="0" applyNumberFormat="1" applyFont="1" applyFill="1" applyBorder="1" applyAlignment="1" applyProtection="1">
      <alignment vertical="top" wrapText="1"/>
    </xf>
    <xf numFmtId="3" fontId="27" fillId="6" borderId="5" xfId="0" applyNumberFormat="1" applyFont="1" applyFill="1" applyBorder="1" applyAlignment="1">
      <alignment vertical="top"/>
    </xf>
    <xf numFmtId="3" fontId="5" fillId="0" borderId="5" xfId="0" applyNumberFormat="1" applyFont="1" applyFill="1" applyBorder="1" applyAlignment="1" applyProtection="1">
      <alignment horizontal="left" vertical="top" wrapText="1"/>
    </xf>
    <xf numFmtId="0" fontId="27" fillId="5" borderId="5" xfId="0" applyFont="1" applyFill="1" applyBorder="1" applyAlignment="1" applyProtection="1">
      <alignment vertical="center" wrapText="1"/>
      <protection locked="0"/>
    </xf>
    <xf numFmtId="49" fontId="27" fillId="5" borderId="5" xfId="0" applyNumberFormat="1" applyFont="1" applyFill="1" applyBorder="1" applyAlignment="1" applyProtection="1">
      <alignment horizontal="center" vertical="center" wrapText="1"/>
      <protection locked="0"/>
    </xf>
    <xf numFmtId="0" fontId="27" fillId="5" borderId="5" xfId="0" applyFont="1" applyFill="1" applyBorder="1" applyAlignment="1" applyProtection="1">
      <alignment horizontal="center" vertical="center" wrapText="1"/>
      <protection locked="0"/>
    </xf>
    <xf numFmtId="3" fontId="27" fillId="5" borderId="5" xfId="0" applyNumberFormat="1" applyFont="1" applyFill="1" applyBorder="1" applyAlignment="1" applyProtection="1">
      <alignment vertical="center" wrapText="1"/>
      <protection locked="0"/>
    </xf>
    <xf numFmtId="0" fontId="27" fillId="0" borderId="5" xfId="0" applyFont="1" applyFill="1" applyBorder="1" applyAlignment="1" applyProtection="1">
      <alignment vertical="top" wrapText="1"/>
    </xf>
    <xf numFmtId="0" fontId="25" fillId="0" borderId="5" xfId="0" applyFont="1" applyFill="1" applyBorder="1"/>
    <xf numFmtId="0" fontId="27" fillId="0" borderId="5" xfId="0" applyFont="1" applyBorder="1" applyAlignment="1" applyProtection="1">
      <alignment vertical="top"/>
    </xf>
    <xf numFmtId="49" fontId="25" fillId="3" borderId="5" xfId="0" applyNumberFormat="1" applyFont="1" applyFill="1" applyBorder="1" applyAlignment="1" applyProtection="1">
      <alignment horizontal="center" vertical="top" wrapText="1"/>
      <protection locked="0"/>
    </xf>
    <xf numFmtId="0" fontId="27" fillId="3" borderId="5" xfId="0" applyFont="1" applyFill="1" applyBorder="1" applyAlignment="1" applyProtection="1">
      <alignment horizontal="center" vertical="center" wrapText="1"/>
      <protection locked="0"/>
    </xf>
    <xf numFmtId="3" fontId="25" fillId="3" borderId="5" xfId="0" applyNumberFormat="1" applyFont="1" applyFill="1" applyBorder="1" applyAlignment="1" applyProtection="1">
      <alignment vertical="top" wrapText="1"/>
      <protection locked="0"/>
    </xf>
    <xf numFmtId="0" fontId="25" fillId="3" borderId="5" xfId="0" applyFont="1" applyFill="1" applyBorder="1" applyAlignment="1" applyProtection="1">
      <alignment vertical="top" wrapText="1"/>
      <protection locked="0"/>
    </xf>
    <xf numFmtId="3" fontId="25" fillId="0" borderId="5" xfId="0" applyNumberFormat="1" applyFont="1" applyBorder="1" applyAlignment="1">
      <alignment vertical="top" wrapText="1"/>
    </xf>
    <xf numFmtId="49" fontId="25" fillId="0" borderId="5" xfId="0" applyNumberFormat="1" applyFont="1" applyFill="1" applyBorder="1" applyAlignment="1" applyProtection="1">
      <alignment horizontal="center" vertical="top" wrapText="1"/>
      <protection locked="0"/>
    </xf>
    <xf numFmtId="0" fontId="27" fillId="0" borderId="5" xfId="0" applyFont="1" applyFill="1" applyBorder="1" applyAlignment="1" applyProtection="1">
      <alignment horizontal="center" vertical="center" wrapText="1"/>
      <protection locked="0"/>
    </xf>
    <xf numFmtId="3" fontId="27" fillId="0" borderId="5" xfId="0" applyNumberFormat="1" applyFont="1" applyFill="1" applyBorder="1" applyAlignment="1" applyProtection="1">
      <alignment vertical="top" wrapText="1"/>
      <protection locked="0"/>
    </xf>
    <xf numFmtId="3" fontId="25" fillId="0" borderId="5" xfId="0" applyNumberFormat="1" applyFont="1" applyFill="1" applyBorder="1" applyAlignment="1" applyProtection="1">
      <alignment vertical="top" wrapText="1"/>
      <protection locked="0"/>
    </xf>
    <xf numFmtId="0" fontId="25" fillId="0" borderId="5" xfId="0" applyFont="1" applyFill="1" applyBorder="1" applyAlignment="1" applyProtection="1">
      <alignment vertical="top" wrapText="1"/>
      <protection locked="0"/>
    </xf>
    <xf numFmtId="3" fontId="25" fillId="5" borderId="5" xfId="0" applyNumberFormat="1" applyFont="1" applyFill="1" applyBorder="1" applyAlignment="1" applyProtection="1">
      <alignment vertical="top" wrapText="1"/>
    </xf>
    <xf numFmtId="3" fontId="25" fillId="6" borderId="5" xfId="0" applyNumberFormat="1" applyFont="1" applyFill="1" applyBorder="1" applyAlignment="1" applyProtection="1">
      <alignment vertical="top" wrapText="1"/>
    </xf>
    <xf numFmtId="0" fontId="25" fillId="6" borderId="5" xfId="0" applyFont="1" applyFill="1" applyBorder="1"/>
    <xf numFmtId="0" fontId="11" fillId="4" borderId="5" xfId="0" applyFont="1" applyFill="1" applyBorder="1" applyAlignment="1">
      <alignment horizontal="center" vertical="center" wrapText="1"/>
    </xf>
    <xf numFmtId="49" fontId="5" fillId="3" borderId="5" xfId="0" applyNumberFormat="1" applyFont="1" applyFill="1" applyBorder="1" applyAlignment="1" applyProtection="1">
      <alignment horizontal="left" vertical="top" wrapText="1"/>
    </xf>
    <xf numFmtId="0" fontId="0" fillId="0" borderId="7" xfId="0" applyBorder="1" applyAlignment="1">
      <alignment wrapText="1"/>
    </xf>
    <xf numFmtId="0" fontId="12" fillId="0" borderId="5" xfId="0" applyFont="1" applyBorder="1" applyAlignment="1">
      <alignment wrapText="1"/>
    </xf>
    <xf numFmtId="3" fontId="28" fillId="0" borderId="5" xfId="0" applyNumberFormat="1" applyFont="1" applyBorder="1" applyAlignment="1" applyProtection="1">
      <alignment horizontal="left" vertical="top" wrapText="1"/>
    </xf>
    <xf numFmtId="3" fontId="28" fillId="0" borderId="5" xfId="0" applyNumberFormat="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26" fillId="0" borderId="5" xfId="0" applyFont="1" applyFill="1" applyBorder="1" applyAlignment="1" applyProtection="1">
      <alignment horizontal="left" vertical="top" wrapText="1" readingOrder="1"/>
    </xf>
    <xf numFmtId="165" fontId="25" fillId="0" borderId="5" xfId="1" applyNumberFormat="1" applyFont="1" applyFill="1" applyBorder="1" applyAlignment="1" applyProtection="1">
      <alignment horizontal="center" vertical="center" wrapText="1"/>
    </xf>
    <xf numFmtId="9" fontId="25" fillId="0" borderId="5" xfId="0" applyNumberFormat="1" applyFont="1" applyFill="1" applyBorder="1" applyAlignment="1" applyProtection="1">
      <alignment horizontal="left" vertical="top" wrapText="1"/>
    </xf>
    <xf numFmtId="164" fontId="25" fillId="0" borderId="5" xfId="1" applyFont="1" applyFill="1" applyBorder="1" applyAlignment="1" applyProtection="1">
      <alignment horizontal="center" vertical="center" wrapText="1"/>
    </xf>
    <xf numFmtId="2" fontId="26" fillId="0" borderId="5" xfId="0" applyNumberFormat="1" applyFont="1" applyFill="1" applyBorder="1" applyAlignment="1" applyProtection="1">
      <alignment horizontal="left" vertical="top" wrapText="1" readingOrder="1"/>
    </xf>
    <xf numFmtId="0" fontId="25" fillId="0" borderId="5" xfId="0" applyFont="1" applyFill="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6" fillId="0" borderId="5" xfId="0" applyFont="1" applyFill="1" applyBorder="1" applyAlignment="1" applyProtection="1">
      <alignment horizontal="left" vertical="top" wrapText="1"/>
    </xf>
    <xf numFmtId="0" fontId="27" fillId="4" borderId="5" xfId="0" applyFont="1" applyFill="1" applyBorder="1" applyAlignment="1" applyProtection="1">
      <alignment horizontal="center" vertical="center" wrapText="1"/>
      <protection locked="0"/>
    </xf>
    <xf numFmtId="0" fontId="27" fillId="4" borderId="8"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7" fillId="0" borderId="5" xfId="0" applyFont="1" applyBorder="1" applyAlignment="1" applyProtection="1">
      <alignment horizontal="center" vertical="center" wrapText="1"/>
    </xf>
    <xf numFmtId="166" fontId="25" fillId="0" borderId="5" xfId="2" applyNumberFormat="1" applyFont="1" applyFill="1" applyBorder="1" applyAlignment="1" applyProtection="1">
      <alignment horizontal="center" vertical="center" wrapText="1"/>
    </xf>
    <xf numFmtId="165" fontId="25" fillId="0" borderId="5" xfId="1" applyNumberFormat="1" applyFont="1" applyFill="1" applyBorder="1" applyAlignment="1" applyProtection="1">
      <alignment horizontal="left" vertical="top" wrapText="1"/>
    </xf>
    <xf numFmtId="165" fontId="25" fillId="0" borderId="5" xfId="1" applyNumberFormat="1" applyFont="1" applyFill="1" applyBorder="1" applyAlignment="1" applyProtection="1">
      <alignment horizontal="left" vertical="center" wrapText="1"/>
    </xf>
    <xf numFmtId="0" fontId="0" fillId="0" borderId="5" xfId="0" applyBorder="1" applyProtection="1"/>
    <xf numFmtId="0" fontId="27" fillId="4" borderId="9" xfId="0" applyFont="1" applyFill="1" applyBorder="1" applyAlignment="1" applyProtection="1">
      <alignment horizontal="center" vertical="center" wrapText="1"/>
      <protection locked="0"/>
    </xf>
    <xf numFmtId="0" fontId="25" fillId="0" borderId="5" xfId="0" applyFont="1" applyBorder="1" applyAlignment="1" applyProtection="1">
      <alignment horizontal="center" vertical="center" wrapText="1"/>
    </xf>
    <xf numFmtId="0" fontId="0" fillId="0" borderId="5" xfId="0" applyBorder="1" applyAlignment="1" applyProtection="1">
      <alignment horizontal="left" vertical="top"/>
    </xf>
    <xf numFmtId="0" fontId="25" fillId="7" borderId="5" xfId="0" applyFont="1" applyFill="1" applyBorder="1" applyAlignment="1" applyProtection="1">
      <alignment horizontal="left" vertical="top" wrapText="1"/>
    </xf>
    <xf numFmtId="0" fontId="27" fillId="0" borderId="5" xfId="0" applyFont="1" applyFill="1" applyBorder="1" applyAlignment="1" applyProtection="1">
      <alignment horizontal="center" vertical="center" wrapText="1"/>
    </xf>
    <xf numFmtId="0" fontId="25" fillId="0" borderId="10" xfId="0" applyFont="1" applyFill="1" applyBorder="1" applyAlignment="1" applyProtection="1">
      <alignment horizontal="left" vertical="top" wrapText="1"/>
    </xf>
    <xf numFmtId="9" fontId="25" fillId="0" borderId="5" xfId="0" applyNumberFormat="1" applyFont="1" applyBorder="1" applyAlignment="1" applyProtection="1">
      <alignment horizontal="left" vertical="top" wrapText="1"/>
    </xf>
    <xf numFmtId="10" fontId="25" fillId="0" borderId="5" xfId="0" applyNumberFormat="1" applyFont="1" applyFill="1" applyBorder="1" applyAlignment="1" applyProtection="1">
      <alignment horizontal="left" vertical="top" wrapText="1"/>
    </xf>
    <xf numFmtId="0" fontId="27" fillId="0" borderId="5" xfId="0" applyFont="1" applyBorder="1" applyAlignment="1" applyProtection="1">
      <alignment horizontal="center" vertical="top" wrapText="1"/>
    </xf>
    <xf numFmtId="4" fontId="25" fillId="0" borderId="5" xfId="0" applyNumberFormat="1" applyFont="1" applyBorder="1" applyAlignment="1" applyProtection="1">
      <alignment horizontal="left" vertical="top" wrapText="1"/>
    </xf>
    <xf numFmtId="0" fontId="10" fillId="0" borderId="5" xfId="0" applyFont="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10" fontId="5" fillId="0" borderId="5" xfId="0" applyNumberFormat="1"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29" fillId="0" borderId="5" xfId="0" applyFont="1" applyBorder="1" applyProtection="1"/>
    <xf numFmtId="3" fontId="25" fillId="3" borderId="5" xfId="0" applyNumberFormat="1" applyFont="1" applyFill="1" applyBorder="1" applyAlignment="1" applyProtection="1">
      <alignment horizontal="right" vertical="center" wrapText="1"/>
    </xf>
    <xf numFmtId="0" fontId="25" fillId="0" borderId="5" xfId="0" applyFont="1" applyBorder="1" applyAlignment="1" applyProtection="1">
      <alignment wrapText="1"/>
    </xf>
    <xf numFmtId="0" fontId="0" fillId="0" borderId="5" xfId="0" applyFont="1" applyBorder="1" applyProtection="1"/>
    <xf numFmtId="0" fontId="25" fillId="0" borderId="5" xfId="0" applyFont="1" applyFill="1" applyBorder="1" applyAlignment="1" applyProtection="1">
      <alignment horizontal="left" vertical="center" wrapText="1"/>
    </xf>
    <xf numFmtId="0" fontId="25" fillId="0" borderId="0" xfId="0" applyFont="1" applyFill="1" applyAlignment="1" applyProtection="1">
      <alignment horizontal="left" vertical="top" wrapText="1"/>
    </xf>
    <xf numFmtId="0" fontId="5" fillId="0" borderId="5"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left" vertical="top" wrapText="1"/>
    </xf>
    <xf numFmtId="3" fontId="8" fillId="0" borderId="5" xfId="0" applyNumberFormat="1" applyFont="1" applyFill="1" applyBorder="1" applyAlignment="1" applyProtection="1">
      <alignment horizontal="left" vertical="top" wrapText="1"/>
    </xf>
    <xf numFmtId="49" fontId="8" fillId="0" borderId="5" xfId="0" applyNumberFormat="1" applyFont="1" applyFill="1" applyBorder="1" applyAlignment="1" applyProtection="1">
      <alignment horizontal="left" vertical="top" wrapText="1"/>
    </xf>
    <xf numFmtId="0" fontId="25" fillId="0" borderId="5" xfId="0" applyFont="1" applyFill="1" applyBorder="1" applyAlignment="1" applyProtection="1">
      <alignment horizontal="left" vertical="top"/>
    </xf>
    <xf numFmtId="17" fontId="25" fillId="0" borderId="11" xfId="0" applyNumberFormat="1" applyFont="1" applyFill="1" applyBorder="1" applyAlignment="1" applyProtection="1">
      <alignment horizontal="left" vertical="top" wrapText="1"/>
    </xf>
    <xf numFmtId="0" fontId="25" fillId="0" borderId="11" xfId="0" applyFont="1" applyFill="1" applyBorder="1" applyAlignment="1" applyProtection="1">
      <alignment horizontal="left" vertical="top" wrapText="1"/>
    </xf>
    <xf numFmtId="16" fontId="25" fillId="0" borderId="5" xfId="0" applyNumberFormat="1" applyFont="1" applyFill="1" applyBorder="1" applyAlignment="1" applyProtection="1">
      <alignment horizontal="left" vertical="top" wrapText="1"/>
    </xf>
    <xf numFmtId="0" fontId="25" fillId="0" borderId="5" xfId="0" applyFont="1" applyFill="1" applyBorder="1" applyAlignment="1" applyProtection="1">
      <alignment horizontal="center" vertical="top" wrapText="1"/>
    </xf>
    <xf numFmtId="0" fontId="25" fillId="0" borderId="5" xfId="0" applyFont="1" applyBorder="1" applyAlignment="1" applyProtection="1">
      <alignment horizontal="center" vertical="top" wrapText="1"/>
    </xf>
    <xf numFmtId="0" fontId="25" fillId="0" borderId="5" xfId="0" applyFont="1" applyBorder="1" applyAlignment="1" applyProtection="1">
      <alignment horizontal="left" vertical="center" wrapText="1"/>
    </xf>
    <xf numFmtId="0" fontId="25" fillId="0" borderId="0" xfId="0" applyFont="1" applyAlignment="1" applyProtection="1">
      <alignment horizontal="left" vertical="top" wrapText="1"/>
    </xf>
    <xf numFmtId="3" fontId="0" fillId="0" borderId="0" xfId="0" applyNumberFormat="1" applyAlignment="1" applyProtection="1">
      <alignment horizontal="left" vertical="top"/>
    </xf>
    <xf numFmtId="0" fontId="25" fillId="5" borderId="0" xfId="0" applyFont="1" applyFill="1" applyAlignment="1" applyProtection="1">
      <alignment horizontal="left" vertical="top" wrapText="1"/>
    </xf>
    <xf numFmtId="4" fontId="0" fillId="0" borderId="0" xfId="0" applyNumberFormat="1" applyFill="1" applyAlignment="1" applyProtection="1">
      <alignment horizontal="left" vertical="top"/>
    </xf>
    <xf numFmtId="0" fontId="25" fillId="0" borderId="5" xfId="0" quotePrefix="1" applyFont="1" applyFill="1" applyBorder="1" applyAlignment="1" applyProtection="1">
      <alignment horizontal="left" vertical="top" wrapText="1"/>
    </xf>
    <xf numFmtId="6" fontId="25" fillId="0" borderId="5" xfId="0" applyNumberFormat="1" applyFont="1" applyBorder="1" applyAlignment="1" applyProtection="1">
      <alignment horizontal="left" vertical="top" wrapText="1"/>
    </xf>
    <xf numFmtId="0" fontId="27" fillId="0" borderId="5" xfId="0" applyFont="1" applyBorder="1" applyAlignment="1" applyProtection="1">
      <alignment horizontal="left" vertical="center" wrapText="1"/>
    </xf>
    <xf numFmtId="0" fontId="27" fillId="4" borderId="5" xfId="0" applyFont="1" applyFill="1" applyBorder="1" applyAlignment="1" applyProtection="1">
      <alignment horizontal="left" vertical="center" wrapText="1"/>
    </xf>
    <xf numFmtId="0" fontId="25" fillId="0" borderId="5" xfId="0" applyNumberFormat="1" applyFont="1" applyBorder="1" applyAlignment="1" applyProtection="1">
      <alignment horizontal="left" vertical="top" wrapText="1"/>
    </xf>
    <xf numFmtId="3" fontId="5" fillId="0" borderId="11" xfId="0" applyNumberFormat="1" applyFont="1" applyFill="1" applyBorder="1" applyAlignment="1" applyProtection="1">
      <alignment horizontal="left" vertical="top" wrapText="1"/>
    </xf>
    <xf numFmtId="3" fontId="5" fillId="0" borderId="11" xfId="0" applyNumberFormat="1" applyFont="1" applyBorder="1" applyAlignment="1" applyProtection="1">
      <alignment horizontal="left" vertical="top" wrapText="1"/>
    </xf>
    <xf numFmtId="0" fontId="5" fillId="0" borderId="0" xfId="0" applyFont="1" applyAlignment="1" applyProtection="1">
      <alignment horizontal="left" vertical="top" wrapText="1"/>
    </xf>
    <xf numFmtId="0" fontId="27" fillId="4" borderId="8" xfId="0" applyFont="1" applyFill="1" applyBorder="1" applyAlignment="1" applyProtection="1">
      <alignment horizontal="center" vertical="center" wrapText="1"/>
      <protection locked="0"/>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9" fontId="25" fillId="0" borderId="5" xfId="0" applyNumberFormat="1" applyFont="1" applyBorder="1" applyAlignment="1" applyProtection="1">
      <alignment horizontal="left" vertical="top" wrapText="1"/>
      <protection locked="0"/>
    </xf>
    <xf numFmtId="3" fontId="25" fillId="0" borderId="5" xfId="0" applyNumberFormat="1" applyFont="1" applyFill="1" applyBorder="1" applyAlignment="1" applyProtection="1">
      <alignment horizontal="left" vertical="top" wrapText="1"/>
      <protection locked="0"/>
    </xf>
    <xf numFmtId="9" fontId="25" fillId="0" borderId="5" xfId="0" applyNumberFormat="1" applyFont="1" applyFill="1" applyBorder="1" applyAlignment="1" applyProtection="1">
      <alignment horizontal="left" vertical="top" wrapText="1"/>
      <protection locked="0"/>
    </xf>
    <xf numFmtId="3" fontId="25" fillId="0" borderId="5" xfId="0" applyNumberFormat="1" applyFont="1" applyBorder="1" applyAlignment="1" applyProtection="1">
      <alignment horizontal="left" vertical="top" wrapText="1"/>
      <protection locked="0"/>
    </xf>
    <xf numFmtId="0" fontId="27" fillId="4" borderId="8" xfId="0" applyFont="1" applyFill="1" applyBorder="1" applyAlignment="1" applyProtection="1">
      <alignment horizontal="center" vertical="center" wrapText="1"/>
      <protection locked="0"/>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xf>
    <xf numFmtId="6" fontId="25" fillId="0" borderId="5" xfId="0" applyNumberFormat="1" applyFont="1" applyFill="1" applyBorder="1" applyAlignment="1" applyProtection="1">
      <alignment horizontal="left" vertical="top" wrapText="1"/>
      <protection locked="0"/>
    </xf>
    <xf numFmtId="0" fontId="27" fillId="4" borderId="8" xfId="0" applyFont="1" applyFill="1" applyBorder="1" applyAlignment="1" applyProtection="1">
      <alignment horizontal="center" vertical="center" wrapText="1"/>
      <protection locked="0"/>
    </xf>
    <xf numFmtId="0" fontId="27" fillId="4" borderId="8"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8" fillId="0" borderId="5" xfId="0" applyFont="1" applyBorder="1" applyAlignment="1" applyProtection="1">
      <alignment horizontal="left" vertical="top" wrapText="1"/>
    </xf>
    <xf numFmtId="0" fontId="8" fillId="0" borderId="5" xfId="0" applyFont="1" applyFill="1" applyBorder="1" applyAlignment="1" applyProtection="1">
      <alignment horizontal="left" vertical="top" wrapText="1"/>
    </xf>
    <xf numFmtId="3" fontId="8" fillId="0" borderId="5" xfId="0" applyNumberFormat="1" applyFont="1" applyBorder="1" applyAlignment="1" applyProtection="1">
      <alignment horizontal="left" vertical="top" wrapText="1"/>
    </xf>
    <xf numFmtId="0" fontId="8" fillId="0" borderId="8" xfId="0" applyFont="1" applyFill="1" applyBorder="1" applyAlignment="1" applyProtection="1">
      <alignment horizontal="left" vertical="top" wrapText="1"/>
    </xf>
    <xf numFmtId="3" fontId="18" fillId="0" borderId="0" xfId="0" applyNumberFormat="1" applyFont="1" applyProtection="1">
      <protection locked="0"/>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7" fillId="4" borderId="8" xfId="0" applyFont="1" applyFill="1" applyBorder="1" applyAlignment="1" applyProtection="1">
      <alignment horizontal="center" vertical="center" wrapText="1"/>
    </xf>
    <xf numFmtId="0" fontId="5" fillId="0" borderId="5" xfId="0" applyFont="1" applyFill="1" applyBorder="1" applyAlignment="1" applyProtection="1">
      <alignment horizontal="left" vertical="top" wrapText="1"/>
      <protection locked="0"/>
    </xf>
    <xf numFmtId="10" fontId="25" fillId="0" borderId="5" xfId="0" applyNumberFormat="1" applyFont="1" applyFill="1" applyBorder="1" applyAlignment="1" applyProtection="1">
      <alignment horizontal="left" vertical="top" wrapText="1"/>
      <protection locked="0"/>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7" fillId="4" borderId="8"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5" fillId="8" borderId="5" xfId="0" applyFont="1" applyFill="1" applyBorder="1" applyAlignment="1" applyProtection="1">
      <alignment horizontal="left" vertical="top" wrapText="1"/>
    </xf>
    <xf numFmtId="0" fontId="25" fillId="8" borderId="5" xfId="0" applyFont="1" applyFill="1" applyBorder="1" applyAlignment="1" applyProtection="1">
      <alignment horizontal="left" vertical="top" wrapText="1"/>
      <protection locked="0"/>
    </xf>
    <xf numFmtId="3" fontId="25" fillId="8" borderId="5" xfId="0" applyNumberFormat="1" applyFont="1" applyFill="1" applyBorder="1" applyAlignment="1" applyProtection="1">
      <alignment horizontal="left" vertical="top" wrapText="1"/>
    </xf>
    <xf numFmtId="0" fontId="27" fillId="9" borderId="5" xfId="0" applyFont="1" applyFill="1" applyBorder="1" applyAlignment="1" applyProtection="1">
      <alignment horizontal="left" vertical="top" wrapText="1"/>
      <protection locked="0"/>
    </xf>
    <xf numFmtId="9" fontId="23" fillId="0" borderId="0" xfId="4" applyFont="1"/>
    <xf numFmtId="0" fontId="30" fillId="7" borderId="13" xfId="0" applyFont="1" applyFill="1" applyBorder="1" applyAlignment="1">
      <alignment vertical="top" wrapText="1"/>
    </xf>
    <xf numFmtId="0" fontId="30" fillId="10" borderId="14" xfId="0" applyFont="1" applyFill="1" applyBorder="1" applyAlignment="1">
      <alignment horizontal="center" vertical="top" wrapText="1"/>
    </xf>
    <xf numFmtId="0" fontId="30" fillId="11" borderId="14" xfId="0" applyFont="1" applyFill="1" applyBorder="1" applyAlignment="1">
      <alignment vertical="top" wrapText="1"/>
    </xf>
    <xf numFmtId="0" fontId="30" fillId="12" borderId="14" xfId="0" applyFont="1" applyFill="1" applyBorder="1" applyAlignment="1">
      <alignment vertical="top" wrapText="1"/>
    </xf>
    <xf numFmtId="0" fontId="30" fillId="8" borderId="14" xfId="0" applyFont="1" applyFill="1" applyBorder="1" applyAlignment="1">
      <alignment vertical="top" wrapText="1"/>
    </xf>
    <xf numFmtId="0" fontId="30" fillId="13" borderId="14" xfId="0" applyFont="1" applyFill="1" applyBorder="1" applyAlignment="1">
      <alignment vertical="top" wrapText="1"/>
    </xf>
    <xf numFmtId="0" fontId="30" fillId="0" borderId="15" xfId="0" applyFont="1" applyBorder="1" applyAlignment="1">
      <alignment horizontal="center" vertical="top"/>
    </xf>
    <xf numFmtId="0" fontId="30" fillId="0" borderId="16" xfId="0" applyFont="1" applyBorder="1" applyAlignment="1">
      <alignment horizontal="center" vertical="top"/>
    </xf>
    <xf numFmtId="0" fontId="0" fillId="0" borderId="17" xfId="0" applyBorder="1"/>
    <xf numFmtId="9" fontId="30" fillId="0" borderId="13" xfId="0" applyNumberFormat="1" applyFont="1" applyBorder="1" applyAlignment="1">
      <alignment vertical="center" wrapText="1"/>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7" fillId="4" borderId="8" xfId="0" applyFont="1" applyFill="1" applyBorder="1" applyAlignment="1" applyProtection="1">
      <alignment horizontal="center" vertical="center" wrapText="1"/>
    </xf>
    <xf numFmtId="0" fontId="25" fillId="0" borderId="8" xfId="0" applyFont="1" applyFill="1" applyBorder="1" applyAlignment="1" applyProtection="1">
      <alignment horizontal="left" vertical="top" wrapText="1"/>
    </xf>
    <xf numFmtId="0" fontId="25" fillId="0" borderId="10" xfId="0" applyFont="1" applyFill="1" applyBorder="1" applyAlignment="1" applyProtection="1">
      <alignment horizontal="left" vertical="top" wrapText="1"/>
    </xf>
    <xf numFmtId="0" fontId="25" fillId="0" borderId="8" xfId="0" applyFont="1" applyBorder="1" applyAlignment="1" applyProtection="1">
      <alignment horizontal="left" vertical="top" wrapText="1"/>
    </xf>
    <xf numFmtId="0" fontId="25" fillId="0" borderId="10" xfId="0" applyFont="1" applyBorder="1" applyAlignment="1" applyProtection="1">
      <alignment horizontal="left" vertical="top" wrapText="1"/>
    </xf>
    <xf numFmtId="0" fontId="25" fillId="0" borderId="5"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5" xfId="0" applyNumberFormat="1" applyFont="1" applyFill="1" applyBorder="1" applyAlignment="1">
      <alignment horizontal="left" vertical="top" wrapText="1"/>
    </xf>
    <xf numFmtId="16" fontId="25" fillId="0" borderId="5" xfId="0" applyNumberFormat="1" applyFont="1" applyBorder="1" applyAlignment="1" applyProtection="1">
      <alignment horizontal="left" vertical="top" wrapText="1"/>
    </xf>
    <xf numFmtId="0" fontId="0" fillId="0" borderId="18" xfId="0" applyBorder="1"/>
    <xf numFmtId="0" fontId="0" fillId="14" borderId="13" xfId="0" applyFill="1" applyBorder="1"/>
    <xf numFmtId="10" fontId="30" fillId="0" borderId="13" xfId="0" applyNumberFormat="1" applyFont="1" applyBorder="1" applyAlignment="1">
      <alignment vertical="center" wrapText="1"/>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168" fontId="30" fillId="0" borderId="13" xfId="0" applyNumberFormat="1" applyFont="1" applyBorder="1" applyAlignment="1">
      <alignment vertical="center" wrapText="1"/>
    </xf>
    <xf numFmtId="0" fontId="31" fillId="0" borderId="0" xfId="0" applyFont="1" applyAlignment="1">
      <alignment horizontal="center"/>
    </xf>
    <xf numFmtId="0" fontId="31" fillId="0" borderId="0" xfId="0" applyFont="1" applyAlignment="1">
      <alignment horizontal="center"/>
    </xf>
    <xf numFmtId="0" fontId="31" fillId="0" borderId="0" xfId="0" applyFont="1" applyAlignment="1">
      <alignment horizontal="left"/>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3" fillId="0" borderId="0" xfId="0" applyFont="1" applyAlignment="1"/>
    <xf numFmtId="0" fontId="33" fillId="0" borderId="0" xfId="0" applyFont="1"/>
    <xf numFmtId="0" fontId="34" fillId="0" borderId="0" xfId="0" applyFont="1"/>
    <xf numFmtId="0" fontId="34" fillId="0" borderId="18" xfId="0" applyFont="1" applyBorder="1"/>
    <xf numFmtId="0" fontId="34" fillId="14" borderId="13" xfId="0" applyFont="1" applyFill="1" applyBorder="1"/>
    <xf numFmtId="1" fontId="33" fillId="0" borderId="0" xfId="0" applyNumberFormat="1" applyFont="1" applyAlignment="1">
      <alignment horizontal="left"/>
    </xf>
    <xf numFmtId="0" fontId="36" fillId="0" borderId="0" xfId="0" applyFont="1"/>
    <xf numFmtId="0" fontId="33" fillId="0" borderId="0" xfId="0" applyFont="1" applyAlignment="1">
      <alignment horizontal="left"/>
    </xf>
    <xf numFmtId="0" fontId="33" fillId="0" borderId="13" xfId="0" applyFont="1" applyBorder="1"/>
    <xf numFmtId="0" fontId="37" fillId="0" borderId="13" xfId="0" applyFont="1" applyBorder="1"/>
    <xf numFmtId="0" fontId="33" fillId="14" borderId="13" xfId="0" applyFont="1" applyFill="1" applyBorder="1"/>
    <xf numFmtId="0" fontId="32" fillId="7" borderId="13" xfId="0" applyFont="1" applyFill="1" applyBorder="1" applyAlignment="1">
      <alignment vertical="top" wrapText="1"/>
    </xf>
    <xf numFmtId="0" fontId="32" fillId="10" borderId="14" xfId="0" applyFont="1" applyFill="1" applyBorder="1" applyAlignment="1">
      <alignment horizontal="center" vertical="top" wrapText="1"/>
    </xf>
    <xf numFmtId="0" fontId="32" fillId="12" borderId="14" xfId="0" applyFont="1" applyFill="1" applyBorder="1" applyAlignment="1">
      <alignment vertical="top" wrapText="1"/>
    </xf>
    <xf numFmtId="0" fontId="32" fillId="11" borderId="14" xfId="0" applyFont="1" applyFill="1" applyBorder="1" applyAlignment="1">
      <alignment vertical="top" wrapText="1"/>
    </xf>
    <xf numFmtId="0" fontId="32" fillId="8" borderId="14" xfId="0" applyFont="1" applyFill="1" applyBorder="1" applyAlignment="1">
      <alignment vertical="top" wrapText="1"/>
    </xf>
    <xf numFmtId="0" fontId="32" fillId="13" borderId="14" xfId="0" applyFont="1" applyFill="1" applyBorder="1" applyAlignment="1">
      <alignment vertical="top" wrapText="1"/>
    </xf>
    <xf numFmtId="0" fontId="34" fillId="0" borderId="13" xfId="0" applyFont="1" applyBorder="1"/>
    <xf numFmtId="9" fontId="34" fillId="0" borderId="0" xfId="4" applyFont="1"/>
    <xf numFmtId="0" fontId="38" fillId="0" borderId="0" xfId="0" applyFont="1"/>
    <xf numFmtId="6" fontId="37" fillId="0" borderId="13" xfId="0" applyNumberFormat="1" applyFont="1" applyBorder="1" applyAlignment="1">
      <alignment horizontal="left"/>
    </xf>
    <xf numFmtId="0" fontId="33" fillId="0" borderId="18" xfId="0" applyFont="1" applyBorder="1"/>
    <xf numFmtId="0" fontId="37" fillId="0" borderId="0" xfId="0" applyFont="1"/>
    <xf numFmtId="9" fontId="33" fillId="0" borderId="0" xfId="4" applyFont="1"/>
    <xf numFmtId="8" fontId="37" fillId="0" borderId="13" xfId="0" applyNumberFormat="1" applyFont="1" applyBorder="1" applyAlignment="1">
      <alignment horizontal="left"/>
    </xf>
    <xf numFmtId="0" fontId="37" fillId="0" borderId="13" xfId="0" applyFont="1" applyBorder="1" applyAlignment="1">
      <alignment horizontal="left"/>
    </xf>
    <xf numFmtId="6" fontId="37" fillId="0" borderId="13" xfId="0" applyNumberFormat="1" applyFont="1" applyBorder="1"/>
    <xf numFmtId="0" fontId="11" fillId="4" borderId="5" xfId="0" applyFont="1" applyFill="1" applyBorder="1" applyAlignment="1">
      <alignment horizontal="center" vertical="center" wrapText="1"/>
    </xf>
    <xf numFmtId="0" fontId="11" fillId="4" borderId="5" xfId="0" applyFont="1" applyFill="1" applyBorder="1" applyAlignment="1">
      <alignment horizontal="center" wrapText="1"/>
    </xf>
    <xf numFmtId="0" fontId="24" fillId="0" borderId="19"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 xfId="0" applyFont="1" applyBorder="1" applyAlignment="1">
      <alignment horizontal="center" vertical="center" wrapText="1"/>
    </xf>
    <xf numFmtId="0" fontId="2" fillId="0" borderId="0" xfId="0" applyFont="1" applyBorder="1" applyAlignment="1">
      <alignment horizontal="center" wrapText="1"/>
    </xf>
    <xf numFmtId="0" fontId="4" fillId="0" borderId="6" xfId="0" applyFont="1" applyBorder="1" applyAlignment="1">
      <alignment horizont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4" xfId="0" applyFont="1" applyBorder="1" applyAlignment="1">
      <alignment horizontal="center" vertical="center" wrapText="1"/>
    </xf>
    <xf numFmtId="0" fontId="35" fillId="0" borderId="0" xfId="0" applyFont="1" applyAlignment="1">
      <alignment horizontal="center"/>
    </xf>
    <xf numFmtId="0" fontId="27" fillId="4" borderId="11" xfId="0" applyFont="1" applyFill="1" applyBorder="1" applyAlignment="1" applyProtection="1">
      <alignment horizontal="center" vertical="center" wrapText="1"/>
    </xf>
    <xf numFmtId="0" fontId="27" fillId="4" borderId="23" xfId="0" applyFont="1" applyFill="1" applyBorder="1" applyAlignment="1" applyProtection="1">
      <alignment horizontal="center" vertical="center" wrapText="1"/>
    </xf>
    <xf numFmtId="0" fontId="27" fillId="4" borderId="9"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xf>
    <xf numFmtId="0" fontId="27" fillId="4" borderId="12" xfId="0" applyFont="1" applyFill="1" applyBorder="1" applyAlignment="1" applyProtection="1">
      <alignment horizontal="center" vertical="center" wrapText="1"/>
    </xf>
    <xf numFmtId="0" fontId="27" fillId="4" borderId="10"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27" fillId="4" borderId="8"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7" fillId="4" borderId="10" xfId="0" applyFont="1" applyFill="1" applyBorder="1" applyAlignment="1" applyProtection="1">
      <alignment horizontal="center" vertical="center" wrapText="1"/>
      <protection locked="0"/>
    </xf>
    <xf numFmtId="0" fontId="27" fillId="8" borderId="8" xfId="0" applyFont="1" applyFill="1" applyBorder="1" applyAlignment="1" applyProtection="1">
      <alignment horizontal="center" vertical="center" wrapText="1"/>
      <protection locked="0"/>
    </xf>
    <xf numFmtId="0" fontId="27" fillId="8" borderId="12" xfId="0" applyFont="1" applyFill="1" applyBorder="1" applyAlignment="1" applyProtection="1">
      <alignment horizontal="center" vertical="center" wrapText="1"/>
      <protection locked="0"/>
    </xf>
    <xf numFmtId="0" fontId="27" fillId="8" borderId="10" xfId="0" applyFont="1" applyFill="1" applyBorder="1" applyAlignment="1" applyProtection="1">
      <alignment horizontal="center" vertical="center" wrapText="1"/>
      <protection locked="0"/>
    </xf>
    <xf numFmtId="0" fontId="25" fillId="0" borderId="8" xfId="0" applyFont="1" applyFill="1" applyBorder="1" applyAlignment="1" applyProtection="1">
      <alignment horizontal="center" vertical="top" wrapText="1"/>
    </xf>
    <xf numFmtId="0" fontId="0" fillId="0" borderId="10" xfId="0" applyBorder="1"/>
    <xf numFmtId="0" fontId="25" fillId="0" borderId="10" xfId="0" applyFont="1" applyFill="1" applyBorder="1" applyAlignment="1" applyProtection="1">
      <alignment horizontal="center" vertical="top" wrapText="1"/>
    </xf>
    <xf numFmtId="0" fontId="25" fillId="0" borderId="8" xfId="0" applyFont="1" applyFill="1" applyBorder="1" applyAlignment="1" applyProtection="1">
      <alignment horizontal="left" vertical="top" wrapText="1"/>
    </xf>
    <xf numFmtId="0" fontId="25" fillId="0" borderId="10" xfId="0" applyFont="1" applyFill="1" applyBorder="1" applyAlignment="1" applyProtection="1">
      <alignment horizontal="left" vertical="top" wrapText="1"/>
    </xf>
    <xf numFmtId="0" fontId="25" fillId="0" borderId="8" xfId="0" applyFont="1" applyFill="1" applyBorder="1" applyAlignment="1" applyProtection="1">
      <alignment horizontal="center" vertical="top" wrapText="1"/>
      <protection locked="0"/>
    </xf>
    <xf numFmtId="0" fontId="25" fillId="0" borderId="10" xfId="0" applyFont="1" applyFill="1" applyBorder="1" applyAlignment="1" applyProtection="1">
      <alignment horizontal="center" vertical="top" wrapText="1"/>
      <protection locked="0"/>
    </xf>
    <xf numFmtId="0" fontId="5" fillId="0" borderId="8" xfId="0" applyFont="1" applyBorder="1" applyAlignment="1" applyProtection="1">
      <alignment horizontal="center" vertical="top" wrapText="1"/>
    </xf>
    <xf numFmtId="0" fontId="5" fillId="0" borderId="10" xfId="0" applyFont="1" applyBorder="1" applyAlignment="1" applyProtection="1">
      <alignment horizontal="center" vertical="top" wrapText="1"/>
    </xf>
    <xf numFmtId="0" fontId="25" fillId="0" borderId="8" xfId="0" applyFont="1" applyBorder="1" applyAlignment="1" applyProtection="1">
      <alignment horizontal="center" vertical="top" wrapText="1"/>
    </xf>
    <xf numFmtId="0" fontId="25" fillId="0" borderId="10" xfId="0" applyFont="1" applyBorder="1" applyAlignment="1" applyProtection="1">
      <alignment horizontal="center" vertical="top" wrapText="1"/>
    </xf>
    <xf numFmtId="0" fontId="25" fillId="0" borderId="8" xfId="0" applyFont="1" applyBorder="1" applyAlignment="1" applyProtection="1">
      <alignment horizontal="left" vertical="center" wrapText="1"/>
    </xf>
    <xf numFmtId="0" fontId="25" fillId="0" borderId="10" xfId="0" applyFont="1" applyBorder="1" applyAlignment="1" applyProtection="1">
      <alignment horizontal="left" vertical="center" wrapText="1"/>
    </xf>
    <xf numFmtId="0" fontId="25" fillId="0" borderId="8"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xf>
    <xf numFmtId="0" fontId="2" fillId="0" borderId="1" xfId="0" applyFont="1" applyBorder="1" applyAlignment="1">
      <alignment horizont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2" xfId="0" applyFont="1" applyBorder="1" applyAlignment="1">
      <alignment horizontal="center" vertical="top" wrapText="1"/>
    </xf>
    <xf numFmtId="0" fontId="27" fillId="4" borderId="5" xfId="0" applyFont="1" applyFill="1" applyBorder="1" applyAlignment="1" applyProtection="1">
      <alignment horizontal="center" vertical="top" wrapText="1"/>
    </xf>
    <xf numFmtId="0" fontId="10" fillId="4" borderId="5"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3" fontId="25" fillId="0" borderId="8" xfId="0" applyNumberFormat="1" applyFont="1" applyBorder="1" applyAlignment="1" applyProtection="1">
      <alignment horizontal="center" vertical="center" wrapText="1"/>
    </xf>
    <xf numFmtId="3" fontId="25" fillId="0" borderId="12" xfId="0" applyNumberFormat="1" applyFont="1" applyBorder="1" applyAlignment="1" applyProtection="1">
      <alignment horizontal="center" vertical="center" wrapText="1"/>
    </xf>
    <xf numFmtId="3" fontId="25" fillId="0" borderId="10" xfId="0" applyNumberFormat="1"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12" xfId="0" applyFont="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0" fillId="0" borderId="6" xfId="0" applyBorder="1" applyAlignment="1">
      <alignment vertical="top" wrapText="1"/>
    </xf>
    <xf numFmtId="0" fontId="0" fillId="0" borderId="2" xfId="0" applyBorder="1" applyAlignment="1">
      <alignment vertical="top" wrapText="1"/>
    </xf>
    <xf numFmtId="0" fontId="24" fillId="0" borderId="19" xfId="0" applyFont="1" applyBorder="1" applyAlignment="1">
      <alignment horizontal="center" vertical="top" wrapText="1"/>
    </xf>
    <xf numFmtId="0" fontId="24" fillId="0" borderId="7" xfId="0" applyFont="1" applyBorder="1" applyAlignment="1">
      <alignment horizontal="center" vertical="top" wrapText="1"/>
    </xf>
    <xf numFmtId="0" fontId="24" fillId="0" borderId="20" xfId="0" applyFont="1" applyBorder="1" applyAlignment="1">
      <alignment horizontal="center" vertical="top" wrapText="1"/>
    </xf>
    <xf numFmtId="0" fontId="24" fillId="0" borderId="3" xfId="0" applyFont="1" applyBorder="1" applyAlignment="1">
      <alignment horizontal="center" vertical="top" wrapText="1"/>
    </xf>
    <xf numFmtId="0" fontId="24" fillId="0" borderId="0" xfId="0" applyFont="1" applyBorder="1" applyAlignment="1">
      <alignment horizontal="center" vertical="top" wrapText="1"/>
    </xf>
    <xf numFmtId="0" fontId="24" fillId="0" borderId="1" xfId="0" applyFont="1" applyBorder="1" applyAlignment="1">
      <alignment horizontal="center" vertical="top" wrapText="1"/>
    </xf>
    <xf numFmtId="0" fontId="39" fillId="0" borderId="0" xfId="0" applyFont="1" applyAlignment="1">
      <alignment horizontal="center" wrapText="1"/>
    </xf>
    <xf numFmtId="0" fontId="40" fillId="0" borderId="0" xfId="0" applyFont="1" applyAlignment="1">
      <alignment horizontal="center"/>
    </xf>
    <xf numFmtId="0" fontId="15" fillId="4" borderId="5"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31" fillId="0" borderId="0" xfId="0" applyFont="1" applyAlignment="1">
      <alignment horizontal="center"/>
    </xf>
    <xf numFmtId="0" fontId="27" fillId="4" borderId="5" xfId="0" applyFont="1" applyFill="1" applyBorder="1" applyAlignment="1" applyProtection="1">
      <alignment horizontal="left" vertical="center" wrapText="1"/>
    </xf>
    <xf numFmtId="0" fontId="27" fillId="0" borderId="5" xfId="0" applyFont="1" applyBorder="1" applyAlignment="1">
      <alignment horizontal="left" vertical="top"/>
    </xf>
    <xf numFmtId="0" fontId="27" fillId="3" borderId="5" xfId="0" applyFont="1" applyFill="1" applyBorder="1" applyAlignment="1" applyProtection="1">
      <alignment horizontal="left" vertical="center"/>
    </xf>
    <xf numFmtId="0" fontId="27" fillId="0" borderId="5" xfId="0" applyFont="1" applyBorder="1" applyAlignment="1" applyProtection="1">
      <alignment horizontal="left" vertical="top"/>
    </xf>
    <xf numFmtId="0" fontId="10" fillId="4" borderId="11" xfId="0" applyFont="1" applyFill="1" applyBorder="1" applyAlignment="1" applyProtection="1">
      <alignment horizontal="center" vertical="center" wrapText="1"/>
    </xf>
    <xf numFmtId="0" fontId="10" fillId="4" borderId="23"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cellXfs>
  <cellStyles count="5">
    <cellStyle name="Comma" xfId="1" builtinId="3"/>
    <cellStyle name="Comma 2" xfId="2"/>
    <cellStyle name="Normal" xfId="0" builtinId="0"/>
    <cellStyle name="Normal 2" xfId="3"/>
    <cellStyle name="Percent" xfId="4" builtinId="5"/>
  </cellStyles>
  <dxfs count="465">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theme="9"/>
        </patternFill>
      </fill>
    </dxf>
    <dxf>
      <fill>
        <patternFill>
          <bgColor rgb="FF00B0F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8.xml"/><Relationship Id="rId89" Type="http://schemas.openxmlformats.org/officeDocument/2006/relationships/externalLink" Target="externalLinks/externalLink1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externalLink" Target="externalLinks/externalLink14.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externalLink" Target="externalLinks/externalLink4.xml"/><Relationship Id="rId85"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7.xml"/><Relationship Id="rId88" Type="http://schemas.openxmlformats.org/officeDocument/2006/relationships/externalLink" Target="externalLinks/externalLink12.xml"/><Relationship Id="rId91" Type="http://schemas.openxmlformats.org/officeDocument/2006/relationships/externalLink" Target="externalLinks/externalLink15.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externalLink" Target="externalLinks/externalLink5.xml"/><Relationship Id="rId86" Type="http://schemas.openxmlformats.org/officeDocument/2006/relationships/externalLink" Target="externalLinks/externalLink10.xml"/><Relationship Id="rId94"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1.xml"/><Relationship Id="rId61" Type="http://schemas.openxmlformats.org/officeDocument/2006/relationships/worksheet" Target="worksheets/sheet61.xml"/><Relationship Id="rId82"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7.xml"/><Relationship Id="rId98"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latin typeface="Arial Narrow" pitchFamily="34" charset="0"/>
              </a:rPr>
              <a:t>ORGANSATIONAL</a:t>
            </a:r>
            <a:r>
              <a:rPr lang="en-US" sz="1600" baseline="0">
                <a:latin typeface="Arial Narrow" pitchFamily="34" charset="0"/>
              </a:rPr>
              <a:t> OVERVIEW OPERATING PROJECTS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Sheet2!$B$1:$B$7</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Sheet2!$C$1:$C$7</c:f>
              <c:numCache>
                <c:formatCode>0.00%</c:formatCode>
                <c:ptCount val="7"/>
                <c:pt idx="0" formatCode="0%">
                  <c:v>1</c:v>
                </c:pt>
                <c:pt idx="1">
                  <c:v>0.1615</c:v>
                </c:pt>
                <c:pt idx="2">
                  <c:v>0.27829999999999999</c:v>
                </c:pt>
                <c:pt idx="3">
                  <c:v>0.27139999999999997</c:v>
                </c:pt>
                <c:pt idx="4">
                  <c:v>4.8099999999999997E-2</c:v>
                </c:pt>
                <c:pt idx="5">
                  <c:v>9.9599999999999994E-2</c:v>
                </c:pt>
                <c:pt idx="6">
                  <c:v>0.14080000000000001</c:v>
                </c:pt>
              </c:numCache>
            </c:numRef>
          </c:val>
        </c:ser>
        <c:dLbls>
          <c:showLegendKey val="0"/>
          <c:showVal val="1"/>
          <c:showCatName val="0"/>
          <c:showSerName val="0"/>
          <c:showPercent val="0"/>
          <c:showBubbleSize val="0"/>
        </c:dLbls>
        <c:gapWidth val="150"/>
        <c:overlap val="-25"/>
        <c:axId val="46025216"/>
        <c:axId val="56397184"/>
      </c:barChart>
      <c:catAx>
        <c:axId val="46025216"/>
        <c:scaling>
          <c:orientation val="minMax"/>
        </c:scaling>
        <c:delete val="0"/>
        <c:axPos val="b"/>
        <c:majorTickMark val="none"/>
        <c:minorTickMark val="none"/>
        <c:tickLblPos val="none"/>
        <c:crossAx val="56397184"/>
        <c:crosses val="autoZero"/>
        <c:auto val="1"/>
        <c:lblAlgn val="ctr"/>
        <c:lblOffset val="100"/>
        <c:noMultiLvlLbl val="0"/>
      </c:catAx>
      <c:valAx>
        <c:axId val="56397184"/>
        <c:scaling>
          <c:orientation val="minMax"/>
        </c:scaling>
        <c:delete val="1"/>
        <c:axPos val="l"/>
        <c:numFmt formatCode="0%" sourceLinked="1"/>
        <c:majorTickMark val="out"/>
        <c:minorTickMark val="none"/>
        <c:tickLblPos val="none"/>
        <c:crossAx val="46025216"/>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SPEAKER'S OFFICE UNIT OVERVIEW </a:t>
            </a:r>
          </a:p>
          <a:p>
            <a:pPr>
              <a:defRPr sz="1600">
                <a:latin typeface="Arial Narrow" pitchFamily="34" charset="0"/>
              </a:defRPr>
            </a:pPr>
            <a:r>
              <a:rPr lang="en-US" sz="1600" baseline="0">
                <a:latin typeface="Arial Narrow" pitchFamily="34" charset="0"/>
              </a:rPr>
              <a:t>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Sheet2!$B$163:$B$169</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Sheet2!$C$163:$C$169</c:f>
              <c:numCache>
                <c:formatCode>0%</c:formatCode>
                <c:ptCount val="7"/>
                <c:pt idx="0">
                  <c:v>1</c:v>
                </c:pt>
                <c:pt idx="1">
                  <c:v>1</c:v>
                </c:pt>
                <c:pt idx="2">
                  <c:v>0</c:v>
                </c:pt>
                <c:pt idx="3">
                  <c:v>0</c:v>
                </c:pt>
                <c:pt idx="4">
                  <c:v>0</c:v>
                </c:pt>
                <c:pt idx="5">
                  <c:v>0</c:v>
                </c:pt>
                <c:pt idx="6">
                  <c:v>0</c:v>
                </c:pt>
              </c:numCache>
            </c:numRef>
          </c:val>
        </c:ser>
        <c:dLbls>
          <c:showLegendKey val="0"/>
          <c:showVal val="1"/>
          <c:showCatName val="0"/>
          <c:showSerName val="0"/>
          <c:showPercent val="0"/>
          <c:showBubbleSize val="0"/>
        </c:dLbls>
        <c:gapWidth val="150"/>
        <c:overlap val="-25"/>
        <c:axId val="59554816"/>
        <c:axId val="59438144"/>
      </c:barChart>
      <c:catAx>
        <c:axId val="59554816"/>
        <c:scaling>
          <c:orientation val="minMax"/>
        </c:scaling>
        <c:delete val="0"/>
        <c:axPos val="b"/>
        <c:majorTickMark val="none"/>
        <c:minorTickMark val="none"/>
        <c:tickLblPos val="none"/>
        <c:crossAx val="59438144"/>
        <c:crosses val="autoZero"/>
        <c:auto val="1"/>
        <c:lblAlgn val="ctr"/>
        <c:lblOffset val="100"/>
        <c:noMultiLvlLbl val="0"/>
      </c:catAx>
      <c:valAx>
        <c:axId val="59438144"/>
        <c:scaling>
          <c:orientation val="minMax"/>
        </c:scaling>
        <c:delete val="1"/>
        <c:axPos val="l"/>
        <c:numFmt formatCode="0%" sourceLinked="1"/>
        <c:majorTickMark val="out"/>
        <c:minorTickMark val="none"/>
        <c:tickLblPos val="none"/>
        <c:crossAx val="59554816"/>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MARKETING UNIT OVERVIEW OPERATING PROJECTS - SDBIP 2011 / 2012 Q1</a:t>
            </a:r>
            <a:endParaRPr lang="en-US" sz="1600"/>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Sheet2!$B$172:$B$178</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Sheet2!$C$172:$C$178</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59555328"/>
        <c:axId val="59440448"/>
      </c:barChart>
      <c:catAx>
        <c:axId val="59555328"/>
        <c:scaling>
          <c:orientation val="minMax"/>
        </c:scaling>
        <c:delete val="0"/>
        <c:axPos val="b"/>
        <c:majorTickMark val="none"/>
        <c:minorTickMark val="none"/>
        <c:tickLblPos val="none"/>
        <c:crossAx val="59440448"/>
        <c:crosses val="autoZero"/>
        <c:auto val="1"/>
        <c:lblAlgn val="ctr"/>
        <c:lblOffset val="100"/>
        <c:noMultiLvlLbl val="0"/>
      </c:catAx>
      <c:valAx>
        <c:axId val="59440448"/>
        <c:scaling>
          <c:orientation val="minMax"/>
        </c:scaling>
        <c:delete val="1"/>
        <c:axPos val="l"/>
        <c:numFmt formatCode="0%" sourceLinked="1"/>
        <c:majorTickMark val="out"/>
        <c:minorTickMark val="none"/>
        <c:tickLblPos val="none"/>
        <c:crossAx val="59555328"/>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ORGANIZATIONAL PERFORMANCE MANAGEMENT UNIT OVERVIEW OPERATING PROJECTS - SDBIP 2011 / 2012 Q1</a:t>
            </a:r>
            <a:endParaRPr lang="en-US" sz="1600">
              <a:latin typeface="Arial Narrow" pitchFamily="34" charset="0"/>
            </a:endParaRPr>
          </a:p>
        </c:rich>
      </c:tx>
      <c:layout/>
      <c:overlay val="0"/>
    </c:title>
    <c:autoTitleDeleted val="0"/>
    <c:plotArea>
      <c:layout>
        <c:manualLayout>
          <c:layoutTarget val="inner"/>
          <c:xMode val="edge"/>
          <c:yMode val="edge"/>
          <c:x val="2.6666666666666672E-2"/>
          <c:y val="0.21776714513556644"/>
          <c:w val="0.94666666666666666"/>
          <c:h val="0.49249871278051982"/>
        </c:manualLayout>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Sheet2!$B$182:$B$188</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Sheet2!$C$182:$C$188</c:f>
              <c:numCache>
                <c:formatCode>0.00%</c:formatCode>
                <c:ptCount val="7"/>
                <c:pt idx="0" formatCode="0%">
                  <c:v>1</c:v>
                </c:pt>
                <c:pt idx="1">
                  <c:v>0.33329999999999999</c:v>
                </c:pt>
                <c:pt idx="2" formatCode="0%">
                  <c:v>0.25</c:v>
                </c:pt>
                <c:pt idx="3">
                  <c:v>0.16669999999999999</c:v>
                </c:pt>
                <c:pt idx="4" formatCode="0%">
                  <c:v>0</c:v>
                </c:pt>
                <c:pt idx="5" formatCode="0%">
                  <c:v>0.25</c:v>
                </c:pt>
                <c:pt idx="6" formatCode="0%">
                  <c:v>0</c:v>
                </c:pt>
              </c:numCache>
            </c:numRef>
          </c:val>
        </c:ser>
        <c:dLbls>
          <c:showLegendKey val="0"/>
          <c:showVal val="1"/>
          <c:showCatName val="0"/>
          <c:showSerName val="0"/>
          <c:showPercent val="0"/>
          <c:showBubbleSize val="0"/>
        </c:dLbls>
        <c:gapWidth val="150"/>
        <c:overlap val="-25"/>
        <c:axId val="59958272"/>
        <c:axId val="59778176"/>
      </c:barChart>
      <c:catAx>
        <c:axId val="59958272"/>
        <c:scaling>
          <c:orientation val="minMax"/>
        </c:scaling>
        <c:delete val="0"/>
        <c:axPos val="b"/>
        <c:majorTickMark val="none"/>
        <c:minorTickMark val="none"/>
        <c:tickLblPos val="none"/>
        <c:crossAx val="59778176"/>
        <c:crosses val="autoZero"/>
        <c:auto val="1"/>
        <c:lblAlgn val="ctr"/>
        <c:lblOffset val="100"/>
        <c:noMultiLvlLbl val="0"/>
      </c:catAx>
      <c:valAx>
        <c:axId val="59778176"/>
        <c:scaling>
          <c:orientation val="minMax"/>
        </c:scaling>
        <c:delete val="1"/>
        <c:axPos val="l"/>
        <c:numFmt formatCode="0%" sourceLinked="1"/>
        <c:majorTickMark val="out"/>
        <c:minorTickMark val="none"/>
        <c:tickLblPos val="none"/>
        <c:crossAx val="59958272"/>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FINANCE BUSINESS UNIT OVERVIEW OPERATING PROJECTS - SDBIP 2011 / 2012 Q1</a:t>
            </a:r>
            <a:endParaRPr lang="en-US" sz="1600">
              <a:latin typeface="Arial Narrow" pitchFamily="34" charset="0"/>
            </a:endParaRPr>
          </a:p>
        </c:rich>
      </c:tx>
      <c:layout/>
      <c:overlay val="0"/>
    </c:title>
    <c:autoTitleDeleted val="0"/>
    <c:plotArea>
      <c:layout>
        <c:manualLayout>
          <c:layoutTarget val="inner"/>
          <c:xMode val="edge"/>
          <c:yMode val="edge"/>
          <c:x val="2.6666666666666672E-2"/>
          <c:y val="0.14008733624454148"/>
          <c:w val="0.94666666666666666"/>
          <c:h val="0.55928113789269751"/>
        </c:manualLayout>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Sheet2!$B$37:$B$43</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Sheet2!$C$37:$C$43</c:f>
              <c:numCache>
                <c:formatCode>0%</c:formatCode>
                <c:ptCount val="7"/>
                <c:pt idx="0">
                  <c:v>1</c:v>
                </c:pt>
                <c:pt idx="1">
                  <c:v>0.1</c:v>
                </c:pt>
                <c:pt idx="2">
                  <c:v>0.32</c:v>
                </c:pt>
                <c:pt idx="3">
                  <c:v>0.4</c:v>
                </c:pt>
                <c:pt idx="4">
                  <c:v>0.02</c:v>
                </c:pt>
                <c:pt idx="5">
                  <c:v>0.16</c:v>
                </c:pt>
                <c:pt idx="6">
                  <c:v>0</c:v>
                </c:pt>
              </c:numCache>
            </c:numRef>
          </c:val>
        </c:ser>
        <c:dLbls>
          <c:showLegendKey val="0"/>
          <c:showVal val="1"/>
          <c:showCatName val="0"/>
          <c:showSerName val="0"/>
          <c:showPercent val="0"/>
          <c:showBubbleSize val="0"/>
        </c:dLbls>
        <c:gapWidth val="150"/>
        <c:overlap val="-25"/>
        <c:axId val="59960832"/>
        <c:axId val="59781632"/>
      </c:barChart>
      <c:catAx>
        <c:axId val="59960832"/>
        <c:scaling>
          <c:orientation val="minMax"/>
        </c:scaling>
        <c:delete val="0"/>
        <c:axPos val="b"/>
        <c:majorTickMark val="none"/>
        <c:minorTickMark val="none"/>
        <c:tickLblPos val="none"/>
        <c:crossAx val="59781632"/>
        <c:crosses val="autoZero"/>
        <c:auto val="1"/>
        <c:lblAlgn val="ctr"/>
        <c:lblOffset val="100"/>
        <c:noMultiLvlLbl val="0"/>
      </c:catAx>
      <c:valAx>
        <c:axId val="59781632"/>
        <c:scaling>
          <c:orientation val="minMax"/>
        </c:scaling>
        <c:delete val="1"/>
        <c:axPos val="l"/>
        <c:numFmt formatCode="0%" sourceLinked="1"/>
        <c:majorTickMark val="out"/>
        <c:minorTickMark val="none"/>
        <c:tickLblPos val="none"/>
        <c:crossAx val="59960832"/>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BUDGET &amp; TREASURY UNIT OVERVIEW OPERATING PROJECTS - SDBIP 2011 / 2012 Q1</a:t>
            </a:r>
            <a:endParaRPr lang="en-US" sz="1600"/>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Sheet2!$B$191:$B$197</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Sheet2!$C$191:$C$197</c:f>
              <c:numCache>
                <c:formatCode>0%</c:formatCode>
                <c:ptCount val="7"/>
                <c:pt idx="0">
                  <c:v>1</c:v>
                </c:pt>
                <c:pt idx="1">
                  <c:v>0</c:v>
                </c:pt>
                <c:pt idx="2" formatCode="0.0%">
                  <c:v>0.375</c:v>
                </c:pt>
                <c:pt idx="3">
                  <c:v>0.5</c:v>
                </c:pt>
                <c:pt idx="4">
                  <c:v>0</c:v>
                </c:pt>
                <c:pt idx="5" formatCode="0.0%">
                  <c:v>0.125</c:v>
                </c:pt>
                <c:pt idx="6">
                  <c:v>0</c:v>
                </c:pt>
              </c:numCache>
            </c:numRef>
          </c:val>
        </c:ser>
        <c:dLbls>
          <c:showLegendKey val="0"/>
          <c:showVal val="1"/>
          <c:showCatName val="0"/>
          <c:showSerName val="0"/>
          <c:showPercent val="0"/>
          <c:showBubbleSize val="0"/>
        </c:dLbls>
        <c:gapWidth val="150"/>
        <c:overlap val="-25"/>
        <c:axId val="82608128"/>
        <c:axId val="59782784"/>
      </c:barChart>
      <c:catAx>
        <c:axId val="82608128"/>
        <c:scaling>
          <c:orientation val="minMax"/>
        </c:scaling>
        <c:delete val="0"/>
        <c:axPos val="b"/>
        <c:majorTickMark val="none"/>
        <c:minorTickMark val="none"/>
        <c:tickLblPos val="none"/>
        <c:crossAx val="59782784"/>
        <c:crosses val="autoZero"/>
        <c:auto val="1"/>
        <c:lblAlgn val="ctr"/>
        <c:lblOffset val="100"/>
        <c:noMultiLvlLbl val="0"/>
      </c:catAx>
      <c:valAx>
        <c:axId val="59782784"/>
        <c:scaling>
          <c:orientation val="minMax"/>
        </c:scaling>
        <c:delete val="1"/>
        <c:axPos val="l"/>
        <c:numFmt formatCode="0%" sourceLinked="1"/>
        <c:majorTickMark val="out"/>
        <c:minorTickMark val="none"/>
        <c:tickLblPos val="none"/>
        <c:crossAx val="82608128"/>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SUPPLY CHAIN MANAGEMENT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Sheet2!$B$200:$B$206</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Sheet2!$C$200:$C$206</c:f>
              <c:numCache>
                <c:formatCode>0%</c:formatCode>
                <c:ptCount val="7"/>
                <c:pt idx="0">
                  <c:v>1</c:v>
                </c:pt>
                <c:pt idx="1">
                  <c:v>0</c:v>
                </c:pt>
                <c:pt idx="2">
                  <c:v>0.3</c:v>
                </c:pt>
                <c:pt idx="3">
                  <c:v>0.7</c:v>
                </c:pt>
                <c:pt idx="4">
                  <c:v>0</c:v>
                </c:pt>
                <c:pt idx="5">
                  <c:v>0</c:v>
                </c:pt>
                <c:pt idx="6">
                  <c:v>0</c:v>
                </c:pt>
              </c:numCache>
            </c:numRef>
          </c:val>
        </c:ser>
        <c:dLbls>
          <c:showLegendKey val="0"/>
          <c:showVal val="1"/>
          <c:showCatName val="0"/>
          <c:showSerName val="0"/>
          <c:showPercent val="0"/>
          <c:showBubbleSize val="0"/>
        </c:dLbls>
        <c:gapWidth val="150"/>
        <c:overlap val="-25"/>
        <c:axId val="82674176"/>
        <c:axId val="60162048"/>
      </c:barChart>
      <c:catAx>
        <c:axId val="82674176"/>
        <c:scaling>
          <c:orientation val="minMax"/>
        </c:scaling>
        <c:delete val="0"/>
        <c:axPos val="b"/>
        <c:majorTickMark val="none"/>
        <c:minorTickMark val="none"/>
        <c:tickLblPos val="none"/>
        <c:crossAx val="60162048"/>
        <c:crosses val="autoZero"/>
        <c:auto val="1"/>
        <c:lblAlgn val="ctr"/>
        <c:lblOffset val="100"/>
        <c:noMultiLvlLbl val="0"/>
      </c:catAx>
      <c:valAx>
        <c:axId val="60162048"/>
        <c:scaling>
          <c:orientation val="minMax"/>
        </c:scaling>
        <c:delete val="1"/>
        <c:axPos val="l"/>
        <c:numFmt formatCode="0%" sourceLinked="1"/>
        <c:majorTickMark val="out"/>
        <c:minorTickMark val="none"/>
        <c:tickLblPos val="none"/>
        <c:crossAx val="82674176"/>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aseline="0">
                <a:latin typeface="Arial Narrow" pitchFamily="34" charset="0"/>
              </a:rPr>
              <a:t>REVENUE MANAGEMENT UNIT OVERVIEW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pPr>
                <a:endParaRPr lang="en-US"/>
              </a:p>
            </c:txPr>
            <c:showLegendKey val="0"/>
            <c:showVal val="1"/>
            <c:showCatName val="0"/>
            <c:showSerName val="0"/>
            <c:showPercent val="0"/>
            <c:showBubbleSize val="0"/>
            <c:showLeaderLines val="0"/>
          </c:dLbls>
          <c:cat>
            <c:strRef>
              <c:f>Sheet2!$B$209:$B$215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Sheet2!$C$209:$C$215</c:f>
              <c:numCache>
                <c:formatCode>0%</c:formatCode>
                <c:ptCount val="7"/>
                <c:pt idx="0">
                  <c:v>1</c:v>
                </c:pt>
                <c:pt idx="1">
                  <c:v>0</c:v>
                </c:pt>
                <c:pt idx="2" formatCode="0.00%">
                  <c:v>0.5454</c:v>
                </c:pt>
                <c:pt idx="3">
                  <c:v>0</c:v>
                </c:pt>
                <c:pt idx="4" formatCode="0.00%">
                  <c:v>9.0999999999999998E-2</c:v>
                </c:pt>
                <c:pt idx="5" formatCode="0.00%">
                  <c:v>0.36359999999999998</c:v>
                </c:pt>
                <c:pt idx="6">
                  <c:v>0</c:v>
                </c:pt>
              </c:numCache>
            </c:numRef>
          </c:val>
        </c:ser>
        <c:dLbls>
          <c:showLegendKey val="0"/>
          <c:showVal val="1"/>
          <c:showCatName val="0"/>
          <c:showSerName val="0"/>
          <c:showPercent val="0"/>
          <c:showBubbleSize val="0"/>
        </c:dLbls>
        <c:gapWidth val="150"/>
        <c:overlap val="-25"/>
        <c:axId val="82675712"/>
        <c:axId val="60164928"/>
      </c:barChart>
      <c:catAx>
        <c:axId val="82675712"/>
        <c:scaling>
          <c:orientation val="minMax"/>
        </c:scaling>
        <c:delete val="0"/>
        <c:axPos val="b"/>
        <c:majorTickMark val="none"/>
        <c:minorTickMark val="none"/>
        <c:tickLblPos val="none"/>
        <c:crossAx val="60164928"/>
        <c:crosses val="autoZero"/>
        <c:auto val="1"/>
        <c:lblAlgn val="ctr"/>
        <c:lblOffset val="100"/>
        <c:noMultiLvlLbl val="0"/>
      </c:catAx>
      <c:valAx>
        <c:axId val="60164928"/>
        <c:scaling>
          <c:orientation val="minMax"/>
        </c:scaling>
        <c:delete val="1"/>
        <c:axPos val="l"/>
        <c:numFmt formatCode="0%" sourceLinked="1"/>
        <c:majorTickMark val="out"/>
        <c:minorTickMark val="none"/>
        <c:tickLblPos val="none"/>
        <c:crossAx val="82675712"/>
        <c:crosses val="autoZero"/>
        <c:crossBetween val="between"/>
      </c:valAx>
    </c:plotArea>
    <c:legend>
      <c:legendPos val="b"/>
      <c:layout/>
      <c:overlay val="0"/>
      <c:txPr>
        <a:bodyPr/>
        <a:lstStyle/>
        <a:p>
          <a:pPr>
            <a:defRPr sz="1200" b="1"/>
          </a:pPr>
          <a:endParaRPr lang="en-US"/>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EXPENDITURE MANAGEMENT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Sheet2!$B$219:$B$225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Sheet2!$C$219:$C$225</c:f>
              <c:numCache>
                <c:formatCode>0%</c:formatCode>
                <c:ptCount val="7"/>
                <c:pt idx="0">
                  <c:v>1</c:v>
                </c:pt>
                <c:pt idx="1">
                  <c:v>0</c:v>
                </c:pt>
                <c:pt idx="2" formatCode="0.0%">
                  <c:v>0.375</c:v>
                </c:pt>
                <c:pt idx="3">
                  <c:v>0.5</c:v>
                </c:pt>
                <c:pt idx="4">
                  <c:v>0</c:v>
                </c:pt>
                <c:pt idx="5" formatCode="0.0%">
                  <c:v>0.125</c:v>
                </c:pt>
                <c:pt idx="6">
                  <c:v>0</c:v>
                </c:pt>
              </c:numCache>
            </c:numRef>
          </c:val>
        </c:ser>
        <c:dLbls>
          <c:showLegendKey val="0"/>
          <c:showVal val="1"/>
          <c:showCatName val="0"/>
          <c:showSerName val="0"/>
          <c:showPercent val="0"/>
          <c:showBubbleSize val="0"/>
        </c:dLbls>
        <c:gapWidth val="150"/>
        <c:overlap val="-25"/>
        <c:axId val="83161600"/>
        <c:axId val="60167232"/>
      </c:barChart>
      <c:catAx>
        <c:axId val="83161600"/>
        <c:scaling>
          <c:orientation val="minMax"/>
        </c:scaling>
        <c:delete val="0"/>
        <c:axPos val="b"/>
        <c:majorTickMark val="none"/>
        <c:minorTickMark val="none"/>
        <c:tickLblPos val="none"/>
        <c:crossAx val="60167232"/>
        <c:crosses val="autoZero"/>
        <c:auto val="1"/>
        <c:lblAlgn val="ctr"/>
        <c:lblOffset val="100"/>
        <c:noMultiLvlLbl val="0"/>
      </c:catAx>
      <c:valAx>
        <c:axId val="60167232"/>
        <c:scaling>
          <c:orientation val="minMax"/>
        </c:scaling>
        <c:delete val="1"/>
        <c:axPos val="l"/>
        <c:numFmt formatCode="0%" sourceLinked="1"/>
        <c:majorTickMark val="out"/>
        <c:minorTickMark val="none"/>
        <c:tickLblPos val="none"/>
        <c:crossAx val="83161600"/>
        <c:crosses val="autoZero"/>
        <c:crossBetween val="between"/>
      </c:valAx>
    </c:plotArea>
    <c:legend>
      <c:legendPos val="b"/>
      <c:layout/>
      <c:overlay val="0"/>
      <c:txPr>
        <a:bodyPr/>
        <a:lstStyle/>
        <a:p>
          <a:pPr>
            <a:defRPr sz="1100" b="1">
              <a:latin typeface="Arial Narrow" pitchFamily="34" charset="0"/>
            </a:defRPr>
          </a:pPr>
          <a:endParaRPr lang="en-US"/>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FINANCIAL CONTROL &amp; CASH MANAGEMENT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Sheet2!$B$229:$B$235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Sheet2!$C$229:$C$235</c:f>
              <c:numCache>
                <c:formatCode>0.00%</c:formatCode>
                <c:ptCount val="7"/>
                <c:pt idx="0" formatCode="0%">
                  <c:v>1</c:v>
                </c:pt>
                <c:pt idx="1">
                  <c:v>0.3846</c:v>
                </c:pt>
                <c:pt idx="2" formatCode="0.0%">
                  <c:v>7.5999999999999998E-2</c:v>
                </c:pt>
                <c:pt idx="3">
                  <c:v>0.30759999999999998</c:v>
                </c:pt>
                <c:pt idx="4" formatCode="0%">
                  <c:v>0</c:v>
                </c:pt>
                <c:pt idx="5">
                  <c:v>0.23799999999999999</c:v>
                </c:pt>
                <c:pt idx="6" formatCode="0%">
                  <c:v>0</c:v>
                </c:pt>
              </c:numCache>
            </c:numRef>
          </c:val>
        </c:ser>
        <c:dLbls>
          <c:showLegendKey val="0"/>
          <c:showVal val="1"/>
          <c:showCatName val="0"/>
          <c:showSerName val="0"/>
          <c:showPercent val="0"/>
          <c:showBubbleSize val="0"/>
        </c:dLbls>
        <c:gapWidth val="150"/>
        <c:overlap val="-25"/>
        <c:axId val="83562496"/>
        <c:axId val="60168384"/>
      </c:barChart>
      <c:catAx>
        <c:axId val="83562496"/>
        <c:scaling>
          <c:orientation val="minMax"/>
        </c:scaling>
        <c:delete val="0"/>
        <c:axPos val="b"/>
        <c:majorTickMark val="none"/>
        <c:minorTickMark val="none"/>
        <c:tickLblPos val="none"/>
        <c:crossAx val="60168384"/>
        <c:crosses val="autoZero"/>
        <c:auto val="1"/>
        <c:lblAlgn val="ctr"/>
        <c:lblOffset val="100"/>
        <c:noMultiLvlLbl val="0"/>
      </c:catAx>
      <c:valAx>
        <c:axId val="60168384"/>
        <c:scaling>
          <c:orientation val="minMax"/>
        </c:scaling>
        <c:delete val="1"/>
        <c:axPos val="l"/>
        <c:numFmt formatCode="0%" sourceLinked="1"/>
        <c:majorTickMark val="out"/>
        <c:minorTickMark val="none"/>
        <c:tickLblPos val="none"/>
        <c:crossAx val="83562496"/>
        <c:crosses val="autoZero"/>
        <c:crossBetween val="between"/>
      </c:valAx>
    </c:plotArea>
    <c:legend>
      <c:legendPos val="b"/>
      <c:layout/>
      <c:overlay val="0"/>
      <c:txPr>
        <a:bodyPr/>
        <a:lstStyle/>
        <a:p>
          <a:pPr>
            <a:defRPr sz="1200" b="1"/>
          </a:pPr>
          <a:endParaRPr lang="en-US"/>
        </a:p>
      </c:txPr>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COMMUNITY SERVICES BUSINESS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Sheet2!$B$46:$B$52</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Sheet2!$C$46:$C$52</c:f>
              <c:numCache>
                <c:formatCode>0.00%</c:formatCode>
                <c:ptCount val="7"/>
                <c:pt idx="0" formatCode="0%">
                  <c:v>1</c:v>
                </c:pt>
                <c:pt idx="1">
                  <c:v>7.0099999999999996E-2</c:v>
                </c:pt>
                <c:pt idx="2">
                  <c:v>0.24560000000000001</c:v>
                </c:pt>
                <c:pt idx="3">
                  <c:v>0.29820000000000002</c:v>
                </c:pt>
                <c:pt idx="4">
                  <c:v>0.14030000000000001</c:v>
                </c:pt>
                <c:pt idx="5">
                  <c:v>3.5000000000000003E-2</c:v>
                </c:pt>
                <c:pt idx="6">
                  <c:v>0.21049999999999999</c:v>
                </c:pt>
              </c:numCache>
            </c:numRef>
          </c:val>
        </c:ser>
        <c:dLbls>
          <c:showLegendKey val="0"/>
          <c:showVal val="1"/>
          <c:showCatName val="0"/>
          <c:showSerName val="0"/>
          <c:showPercent val="0"/>
          <c:showBubbleSize val="0"/>
        </c:dLbls>
        <c:gapWidth val="150"/>
        <c:overlap val="-25"/>
        <c:axId val="144323584"/>
        <c:axId val="60106432"/>
      </c:barChart>
      <c:catAx>
        <c:axId val="144323584"/>
        <c:scaling>
          <c:orientation val="minMax"/>
        </c:scaling>
        <c:delete val="0"/>
        <c:axPos val="b"/>
        <c:majorTickMark val="none"/>
        <c:minorTickMark val="none"/>
        <c:tickLblPos val="none"/>
        <c:crossAx val="60106432"/>
        <c:crosses val="autoZero"/>
        <c:auto val="1"/>
        <c:lblAlgn val="ctr"/>
        <c:lblOffset val="100"/>
        <c:noMultiLvlLbl val="0"/>
      </c:catAx>
      <c:valAx>
        <c:axId val="60106432"/>
        <c:scaling>
          <c:orientation val="minMax"/>
        </c:scaling>
        <c:delete val="1"/>
        <c:axPos val="l"/>
        <c:numFmt formatCode="0%" sourceLinked="1"/>
        <c:majorTickMark val="out"/>
        <c:minorTickMark val="none"/>
        <c:tickLblPos val="none"/>
        <c:crossAx val="144323584"/>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600" b="1" i="0" u="none" strike="noStrike" kern="1200" baseline="0">
                <a:solidFill>
                  <a:sysClr val="windowText" lastClr="000000"/>
                </a:solidFill>
                <a:latin typeface="Arial Narrow" pitchFamily="34" charset="0"/>
                <a:ea typeface="+mn-ea"/>
                <a:cs typeface="+mn-cs"/>
              </a:defRPr>
            </a:pPr>
            <a:r>
              <a:rPr lang="en-US" sz="1600" b="1" i="0" u="none" strike="noStrike" kern="1200" baseline="0">
                <a:solidFill>
                  <a:sysClr val="windowText" lastClr="000000"/>
                </a:solidFill>
                <a:latin typeface="Arial Narrow" pitchFamily="34" charset="0"/>
                <a:ea typeface="+mn-ea"/>
                <a:cs typeface="+mn-cs"/>
              </a:rPr>
              <a:t>ORGANSATIONAL OVERVIEW CAPITAL PROJECTS</a:t>
            </a:r>
          </a:p>
          <a:p>
            <a:pPr algn="ctr" rtl="0">
              <a:defRPr sz="1600" b="1" i="0" u="none" strike="noStrike" kern="1200" baseline="0">
                <a:solidFill>
                  <a:sysClr val="windowText" lastClr="000000"/>
                </a:solidFill>
                <a:latin typeface="Arial Narrow" pitchFamily="34" charset="0"/>
                <a:ea typeface="+mn-ea"/>
                <a:cs typeface="+mn-cs"/>
              </a:defRPr>
            </a:pPr>
            <a:r>
              <a:rPr lang="en-US" sz="1600" b="1" i="0" u="none" strike="noStrike" kern="1200" baseline="0">
                <a:solidFill>
                  <a:sysClr val="windowText" lastClr="000000"/>
                </a:solidFill>
                <a:latin typeface="Arial Narrow" pitchFamily="34" charset="0"/>
                <a:ea typeface="+mn-ea"/>
                <a:cs typeface="+mn-cs"/>
              </a:rPr>
              <a:t>SDBIP 2011 / 2012 Q1</a:t>
            </a:r>
          </a:p>
        </c:rich>
      </c:tx>
      <c:layout/>
      <c:overlay val="0"/>
    </c:title>
    <c:autoTitleDeleted val="0"/>
    <c:plotArea>
      <c:layout>
        <c:manualLayout>
          <c:layoutTarget val="inner"/>
          <c:xMode val="edge"/>
          <c:yMode val="edge"/>
          <c:x val="4.3636363636363654E-2"/>
          <c:y val="0.1760127591706539"/>
          <c:w val="0.94666666666666666"/>
          <c:h val="0.54701226939933889"/>
        </c:manualLayout>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Sheet2!$B$10:$B$16</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Sheet2!$C$10:$C$16</c:f>
              <c:numCache>
                <c:formatCode>0.00%</c:formatCode>
                <c:ptCount val="7"/>
                <c:pt idx="0" formatCode="0%">
                  <c:v>1</c:v>
                </c:pt>
                <c:pt idx="1">
                  <c:v>0.14280000000000001</c:v>
                </c:pt>
                <c:pt idx="2">
                  <c:v>0.34060000000000001</c:v>
                </c:pt>
                <c:pt idx="3">
                  <c:v>0.29670000000000002</c:v>
                </c:pt>
                <c:pt idx="4">
                  <c:v>4.3900000000000002E-2</c:v>
                </c:pt>
                <c:pt idx="5">
                  <c:v>4.3900000000000002E-2</c:v>
                </c:pt>
                <c:pt idx="6">
                  <c:v>0.1318</c:v>
                </c:pt>
              </c:numCache>
            </c:numRef>
          </c:val>
        </c:ser>
        <c:dLbls>
          <c:showLegendKey val="0"/>
          <c:showVal val="1"/>
          <c:showCatName val="0"/>
          <c:showSerName val="0"/>
          <c:showPercent val="0"/>
          <c:showBubbleSize val="0"/>
        </c:dLbls>
        <c:gapWidth val="150"/>
        <c:overlap val="-25"/>
        <c:axId val="46026240"/>
        <c:axId val="56398912"/>
      </c:barChart>
      <c:catAx>
        <c:axId val="46026240"/>
        <c:scaling>
          <c:orientation val="minMax"/>
        </c:scaling>
        <c:delete val="0"/>
        <c:axPos val="b"/>
        <c:majorTickMark val="none"/>
        <c:minorTickMark val="none"/>
        <c:tickLblPos val="none"/>
        <c:crossAx val="56398912"/>
        <c:crosses val="autoZero"/>
        <c:auto val="1"/>
        <c:lblAlgn val="ctr"/>
        <c:lblOffset val="100"/>
        <c:noMultiLvlLbl val="0"/>
      </c:catAx>
      <c:valAx>
        <c:axId val="56398912"/>
        <c:scaling>
          <c:orientation val="minMax"/>
        </c:scaling>
        <c:delete val="1"/>
        <c:axPos val="l"/>
        <c:numFmt formatCode="0%" sourceLinked="1"/>
        <c:majorTickMark val="out"/>
        <c:minorTickMark val="none"/>
        <c:tickLblPos val="none"/>
        <c:crossAx val="46026240"/>
        <c:crosses val="autoZero"/>
        <c:crossBetween val="between"/>
      </c:valAx>
    </c:plotArea>
    <c:legend>
      <c:legendPos val="b"/>
      <c:layout/>
      <c:overlay val="0"/>
      <c:txPr>
        <a:bodyPr/>
        <a:lstStyle/>
        <a:p>
          <a:pPr algn="ctr">
            <a:defRPr lang="en-US" sz="1200" b="1" i="0" u="none" strike="noStrike" kern="1200" baseline="0">
              <a:solidFill>
                <a:sysClr val="windowText" lastClr="000000"/>
              </a:solidFill>
              <a:latin typeface="Arial Narrow" pitchFamily="34" charset="0"/>
              <a:ea typeface="+mn-ea"/>
              <a:cs typeface="+mn-cs"/>
            </a:defRPr>
          </a:pPr>
          <a:endParaRPr lang="en-US"/>
        </a:p>
      </c:txPr>
    </c:legend>
    <c:plotVisOnly val="1"/>
    <c:dispBlanksAs val="gap"/>
    <c:showDLblsOverMax val="0"/>
  </c:chart>
  <c:printSettings>
    <c:headerFooter/>
    <c:pageMargins b="0.750000000000001" l="0.70000000000000062" r="0.70000000000000062" t="0.750000000000001"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COMMUNITY SERVICES BUSINESS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pPr>
                <a:endParaRPr lang="en-US"/>
              </a:p>
            </c:txPr>
            <c:showLegendKey val="0"/>
            <c:showVal val="1"/>
            <c:showCatName val="0"/>
            <c:showSerName val="0"/>
            <c:showPercent val="0"/>
            <c:showBubbleSize val="0"/>
            <c:showLeaderLines val="0"/>
          </c:dLbls>
          <c:cat>
            <c:strRef>
              <c:f>Sheet2!$B$55:$B$61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Sheet2!$C$55:$C$61</c:f>
              <c:numCache>
                <c:formatCode>0%</c:formatCode>
                <c:ptCount val="7"/>
                <c:pt idx="0">
                  <c:v>1</c:v>
                </c:pt>
                <c:pt idx="1">
                  <c:v>0</c:v>
                </c:pt>
                <c:pt idx="2" formatCode="0.00%">
                  <c:v>0.5151</c:v>
                </c:pt>
                <c:pt idx="3" formatCode="0.00%">
                  <c:v>0.2424</c:v>
                </c:pt>
                <c:pt idx="4">
                  <c:v>0</c:v>
                </c:pt>
                <c:pt idx="5" formatCode="0.00%">
                  <c:v>3.0300000000000001E-2</c:v>
                </c:pt>
                <c:pt idx="6" formatCode="0.00%">
                  <c:v>0.21210000000000001</c:v>
                </c:pt>
              </c:numCache>
            </c:numRef>
          </c:val>
        </c:ser>
        <c:dLbls>
          <c:showLegendKey val="0"/>
          <c:showVal val="1"/>
          <c:showCatName val="0"/>
          <c:showSerName val="0"/>
          <c:showPercent val="0"/>
          <c:showBubbleSize val="0"/>
        </c:dLbls>
        <c:gapWidth val="150"/>
        <c:overlap val="-25"/>
        <c:axId val="144324608"/>
        <c:axId val="60108160"/>
      </c:barChart>
      <c:catAx>
        <c:axId val="144324608"/>
        <c:scaling>
          <c:orientation val="minMax"/>
        </c:scaling>
        <c:delete val="0"/>
        <c:axPos val="b"/>
        <c:majorTickMark val="none"/>
        <c:minorTickMark val="none"/>
        <c:tickLblPos val="none"/>
        <c:crossAx val="60108160"/>
        <c:crosses val="autoZero"/>
        <c:auto val="1"/>
        <c:lblAlgn val="ctr"/>
        <c:lblOffset val="100"/>
        <c:noMultiLvlLbl val="0"/>
      </c:catAx>
      <c:valAx>
        <c:axId val="60108160"/>
        <c:scaling>
          <c:orientation val="minMax"/>
        </c:scaling>
        <c:delete val="1"/>
        <c:axPos val="l"/>
        <c:numFmt formatCode="0%" sourceLinked="1"/>
        <c:majorTickMark val="out"/>
        <c:minorTickMark val="none"/>
        <c:tickLblPos val="none"/>
        <c:crossAx val="144324608"/>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PUBLIC SAFETY &amp; DISASTER MANAGEMENT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Sheet2!$B$239:$B$245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Sheet2!$C$239:$C$245</c:f>
              <c:numCache>
                <c:formatCode>0%</c:formatCode>
                <c:ptCount val="7"/>
                <c:pt idx="0">
                  <c:v>1</c:v>
                </c:pt>
                <c:pt idx="1">
                  <c:v>0</c:v>
                </c:pt>
                <c:pt idx="2">
                  <c:v>0</c:v>
                </c:pt>
                <c:pt idx="3" formatCode="0.0%">
                  <c:v>9.0999999999999998E-2</c:v>
                </c:pt>
                <c:pt idx="4">
                  <c:v>0</c:v>
                </c:pt>
                <c:pt idx="5">
                  <c:v>0</c:v>
                </c:pt>
                <c:pt idx="6" formatCode="0.0%">
                  <c:v>0.90900000000000003</c:v>
                </c:pt>
              </c:numCache>
            </c:numRef>
          </c:val>
        </c:ser>
        <c:dLbls>
          <c:showLegendKey val="0"/>
          <c:showVal val="1"/>
          <c:showCatName val="0"/>
          <c:showSerName val="0"/>
          <c:showPercent val="0"/>
          <c:showBubbleSize val="0"/>
        </c:dLbls>
        <c:gapWidth val="150"/>
        <c:overlap val="-25"/>
        <c:axId val="82718720"/>
        <c:axId val="60109888"/>
      </c:barChart>
      <c:catAx>
        <c:axId val="82718720"/>
        <c:scaling>
          <c:orientation val="minMax"/>
        </c:scaling>
        <c:delete val="0"/>
        <c:axPos val="b"/>
        <c:majorTickMark val="none"/>
        <c:minorTickMark val="none"/>
        <c:tickLblPos val="none"/>
        <c:crossAx val="60109888"/>
        <c:crosses val="autoZero"/>
        <c:auto val="1"/>
        <c:lblAlgn val="ctr"/>
        <c:lblOffset val="100"/>
        <c:noMultiLvlLbl val="0"/>
      </c:catAx>
      <c:valAx>
        <c:axId val="60109888"/>
        <c:scaling>
          <c:orientation val="minMax"/>
        </c:scaling>
        <c:delete val="1"/>
        <c:axPos val="l"/>
        <c:numFmt formatCode="0%" sourceLinked="1"/>
        <c:majorTickMark val="out"/>
        <c:minorTickMark val="none"/>
        <c:tickLblPos val="none"/>
        <c:crossAx val="82718720"/>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PUBLIC SAFETY &amp; DISASTER MANAGEMENT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Sheet2!$B$248:$B$254</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Sheet2!$C$248:$C$254</c:f>
              <c:numCache>
                <c:formatCode>0%</c:formatCode>
                <c:ptCount val="7"/>
                <c:pt idx="0">
                  <c:v>1</c:v>
                </c:pt>
                <c:pt idx="1">
                  <c:v>0</c:v>
                </c:pt>
                <c:pt idx="2" formatCode="0.00%">
                  <c:v>0.33329999999999999</c:v>
                </c:pt>
                <c:pt idx="3" formatCode="0.00%">
                  <c:v>0.16669999999999999</c:v>
                </c:pt>
                <c:pt idx="4">
                  <c:v>0</c:v>
                </c:pt>
                <c:pt idx="5">
                  <c:v>0</c:v>
                </c:pt>
                <c:pt idx="6">
                  <c:v>0.65</c:v>
                </c:pt>
              </c:numCache>
            </c:numRef>
          </c:val>
        </c:ser>
        <c:dLbls>
          <c:showLegendKey val="0"/>
          <c:showVal val="1"/>
          <c:showCatName val="0"/>
          <c:showSerName val="0"/>
          <c:showPercent val="0"/>
          <c:showBubbleSize val="0"/>
        </c:dLbls>
        <c:gapWidth val="150"/>
        <c:overlap val="-25"/>
        <c:axId val="82719232"/>
        <c:axId val="60111616"/>
      </c:barChart>
      <c:catAx>
        <c:axId val="82719232"/>
        <c:scaling>
          <c:orientation val="minMax"/>
        </c:scaling>
        <c:delete val="0"/>
        <c:axPos val="b"/>
        <c:majorTickMark val="none"/>
        <c:minorTickMark val="none"/>
        <c:tickLblPos val="none"/>
        <c:crossAx val="60111616"/>
        <c:crosses val="autoZero"/>
        <c:auto val="1"/>
        <c:lblAlgn val="ctr"/>
        <c:lblOffset val="100"/>
        <c:noMultiLvlLbl val="0"/>
      </c:catAx>
      <c:valAx>
        <c:axId val="60111616"/>
        <c:scaling>
          <c:orientation val="minMax"/>
        </c:scaling>
        <c:delete val="1"/>
        <c:axPos val="l"/>
        <c:numFmt formatCode="0%" sourceLinked="1"/>
        <c:majorTickMark val="out"/>
        <c:minorTickMark val="none"/>
        <c:tickLblPos val="none"/>
        <c:crossAx val="82719232"/>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AREA BASED MANAGEMENT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Sheet2!$B$258:$B$264</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Sheet2!$C$258:$C$264</c:f>
              <c:numCache>
                <c:formatCode>0%</c:formatCode>
                <c:ptCount val="7"/>
                <c:pt idx="0">
                  <c:v>1</c:v>
                </c:pt>
                <c:pt idx="1">
                  <c:v>0</c:v>
                </c:pt>
                <c:pt idx="2">
                  <c:v>1</c:v>
                </c:pt>
                <c:pt idx="3">
                  <c:v>0</c:v>
                </c:pt>
                <c:pt idx="4">
                  <c:v>0</c:v>
                </c:pt>
                <c:pt idx="5">
                  <c:v>0</c:v>
                </c:pt>
                <c:pt idx="6">
                  <c:v>0</c:v>
                </c:pt>
              </c:numCache>
            </c:numRef>
          </c:val>
        </c:ser>
        <c:dLbls>
          <c:showLegendKey val="0"/>
          <c:showVal val="1"/>
          <c:showCatName val="0"/>
          <c:showSerName val="0"/>
          <c:showPercent val="0"/>
          <c:showBubbleSize val="0"/>
        </c:dLbls>
        <c:gapWidth val="150"/>
        <c:overlap val="-25"/>
        <c:axId val="82721280"/>
        <c:axId val="144843904"/>
      </c:barChart>
      <c:catAx>
        <c:axId val="82721280"/>
        <c:scaling>
          <c:orientation val="minMax"/>
        </c:scaling>
        <c:delete val="0"/>
        <c:axPos val="b"/>
        <c:majorTickMark val="none"/>
        <c:minorTickMark val="none"/>
        <c:tickLblPos val="none"/>
        <c:crossAx val="144843904"/>
        <c:crosses val="autoZero"/>
        <c:auto val="1"/>
        <c:lblAlgn val="ctr"/>
        <c:lblOffset val="100"/>
        <c:noMultiLvlLbl val="0"/>
      </c:catAx>
      <c:valAx>
        <c:axId val="144843904"/>
        <c:scaling>
          <c:orientation val="minMax"/>
        </c:scaling>
        <c:delete val="1"/>
        <c:axPos val="l"/>
        <c:numFmt formatCode="0%" sourceLinked="1"/>
        <c:majorTickMark val="out"/>
        <c:minorTickMark val="none"/>
        <c:tickLblPos val="none"/>
        <c:crossAx val="82721280"/>
        <c:crosses val="autoZero"/>
        <c:crossBetween val="between"/>
      </c:valAx>
    </c:plotArea>
    <c:legend>
      <c:legendPos val="b"/>
      <c:layout/>
      <c:overlay val="0"/>
      <c:txPr>
        <a:bodyPr/>
        <a:lstStyle/>
        <a:p>
          <a:pPr>
            <a:defRPr sz="1100" b="1">
              <a:latin typeface="Arial Narrow" pitchFamily="34" charset="0"/>
            </a:defRPr>
          </a:pPr>
          <a:endParaRPr lang="en-US"/>
        </a:p>
      </c:txPr>
    </c:legend>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AREA BASED MANAGEMENT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Sheet2!$B$267:$B$273</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Sheet2!$C$267:$C$273</c:f>
              <c:numCache>
                <c:formatCode>0%</c:formatCode>
                <c:ptCount val="7"/>
                <c:pt idx="0">
                  <c:v>1</c:v>
                </c:pt>
                <c:pt idx="1">
                  <c:v>0</c:v>
                </c:pt>
                <c:pt idx="2">
                  <c:v>0</c:v>
                </c:pt>
                <c:pt idx="3">
                  <c:v>1</c:v>
                </c:pt>
                <c:pt idx="4">
                  <c:v>0</c:v>
                </c:pt>
                <c:pt idx="5">
                  <c:v>0</c:v>
                </c:pt>
                <c:pt idx="6">
                  <c:v>0</c:v>
                </c:pt>
              </c:numCache>
            </c:numRef>
          </c:val>
        </c:ser>
        <c:dLbls>
          <c:showLegendKey val="0"/>
          <c:showVal val="1"/>
          <c:showCatName val="0"/>
          <c:showSerName val="0"/>
          <c:showPercent val="0"/>
          <c:showBubbleSize val="0"/>
        </c:dLbls>
        <c:gapWidth val="150"/>
        <c:overlap val="-25"/>
        <c:axId val="83566080"/>
        <c:axId val="144845632"/>
      </c:barChart>
      <c:catAx>
        <c:axId val="83566080"/>
        <c:scaling>
          <c:orientation val="minMax"/>
        </c:scaling>
        <c:delete val="0"/>
        <c:axPos val="b"/>
        <c:majorTickMark val="none"/>
        <c:minorTickMark val="none"/>
        <c:tickLblPos val="none"/>
        <c:crossAx val="144845632"/>
        <c:crosses val="autoZero"/>
        <c:auto val="1"/>
        <c:lblAlgn val="ctr"/>
        <c:lblOffset val="100"/>
        <c:noMultiLvlLbl val="0"/>
      </c:catAx>
      <c:valAx>
        <c:axId val="144845632"/>
        <c:scaling>
          <c:orientation val="minMax"/>
        </c:scaling>
        <c:delete val="1"/>
        <c:axPos val="l"/>
        <c:numFmt formatCode="0%" sourceLinked="1"/>
        <c:majorTickMark val="out"/>
        <c:minorTickMark val="none"/>
        <c:tickLblPos val="none"/>
        <c:crossAx val="83566080"/>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HEALTH &amp; SOCIAL SERVICES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Sheet2!$B$276:$B$282</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Sheet2!$C$276:$C$282</c:f>
              <c:numCache>
                <c:formatCode>0.00%</c:formatCode>
                <c:ptCount val="7"/>
                <c:pt idx="0" formatCode="0%">
                  <c:v>1</c:v>
                </c:pt>
                <c:pt idx="1">
                  <c:v>0.10340000000000001</c:v>
                </c:pt>
                <c:pt idx="2">
                  <c:v>0.31030000000000002</c:v>
                </c:pt>
                <c:pt idx="3" formatCode="0.0%">
                  <c:v>0.38</c:v>
                </c:pt>
                <c:pt idx="4">
                  <c:v>0.1724</c:v>
                </c:pt>
                <c:pt idx="5">
                  <c:v>3.44E-2</c:v>
                </c:pt>
                <c:pt idx="6" formatCode="0.0%">
                  <c:v>0</c:v>
                </c:pt>
              </c:numCache>
            </c:numRef>
          </c:val>
        </c:ser>
        <c:dLbls>
          <c:showLegendKey val="0"/>
          <c:showVal val="1"/>
          <c:showCatName val="0"/>
          <c:showSerName val="0"/>
          <c:showPercent val="0"/>
          <c:showBubbleSize val="0"/>
        </c:dLbls>
        <c:gapWidth val="150"/>
        <c:overlap val="-25"/>
        <c:axId val="82722304"/>
        <c:axId val="144847936"/>
      </c:barChart>
      <c:catAx>
        <c:axId val="82722304"/>
        <c:scaling>
          <c:orientation val="minMax"/>
        </c:scaling>
        <c:delete val="0"/>
        <c:axPos val="b"/>
        <c:majorTickMark val="none"/>
        <c:minorTickMark val="none"/>
        <c:tickLblPos val="none"/>
        <c:crossAx val="144847936"/>
        <c:crosses val="autoZero"/>
        <c:auto val="1"/>
        <c:lblAlgn val="ctr"/>
        <c:lblOffset val="100"/>
        <c:noMultiLvlLbl val="0"/>
      </c:catAx>
      <c:valAx>
        <c:axId val="144847936"/>
        <c:scaling>
          <c:orientation val="minMax"/>
        </c:scaling>
        <c:delete val="1"/>
        <c:axPos val="l"/>
        <c:numFmt formatCode="0%" sourceLinked="1"/>
        <c:majorTickMark val="out"/>
        <c:minorTickMark val="none"/>
        <c:tickLblPos val="none"/>
        <c:crossAx val="82722304"/>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HEALTH &amp; SOCIAL SERVICES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400">
                    <a:latin typeface="Arial Narrow" pitchFamily="34" charset="0"/>
                  </a:defRPr>
                </a:pPr>
                <a:endParaRPr lang="en-US"/>
              </a:p>
            </c:txPr>
            <c:showLegendKey val="0"/>
            <c:showVal val="1"/>
            <c:showCatName val="0"/>
            <c:showSerName val="0"/>
            <c:showPercent val="0"/>
            <c:showBubbleSize val="0"/>
            <c:showLeaderLines val="0"/>
          </c:dLbls>
          <c:cat>
            <c:strRef>
              <c:f>Sheet2!$B$285:$B$291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Sheet2!$C$285:$C$291</c:f>
              <c:numCache>
                <c:formatCode>0%</c:formatCode>
                <c:ptCount val="7"/>
                <c:pt idx="0">
                  <c:v>1</c:v>
                </c:pt>
                <c:pt idx="1">
                  <c:v>0</c:v>
                </c:pt>
                <c:pt idx="2">
                  <c:v>1</c:v>
                </c:pt>
                <c:pt idx="3">
                  <c:v>0</c:v>
                </c:pt>
                <c:pt idx="4">
                  <c:v>0</c:v>
                </c:pt>
                <c:pt idx="5">
                  <c:v>0</c:v>
                </c:pt>
                <c:pt idx="6">
                  <c:v>0</c:v>
                </c:pt>
              </c:numCache>
            </c:numRef>
          </c:val>
        </c:ser>
        <c:dLbls>
          <c:showLegendKey val="0"/>
          <c:showVal val="1"/>
          <c:showCatName val="0"/>
          <c:showSerName val="0"/>
          <c:showPercent val="0"/>
          <c:showBubbleSize val="0"/>
        </c:dLbls>
        <c:gapWidth val="150"/>
        <c:overlap val="-25"/>
        <c:axId val="144967680"/>
        <c:axId val="144849664"/>
      </c:barChart>
      <c:catAx>
        <c:axId val="144967680"/>
        <c:scaling>
          <c:orientation val="minMax"/>
        </c:scaling>
        <c:delete val="0"/>
        <c:axPos val="b"/>
        <c:majorTickMark val="none"/>
        <c:minorTickMark val="none"/>
        <c:tickLblPos val="none"/>
        <c:crossAx val="144849664"/>
        <c:crosses val="autoZero"/>
        <c:auto val="1"/>
        <c:lblAlgn val="ctr"/>
        <c:lblOffset val="100"/>
        <c:noMultiLvlLbl val="0"/>
      </c:catAx>
      <c:valAx>
        <c:axId val="144849664"/>
        <c:scaling>
          <c:orientation val="minMax"/>
        </c:scaling>
        <c:delete val="1"/>
        <c:axPos val="l"/>
        <c:numFmt formatCode="0%" sourceLinked="1"/>
        <c:majorTickMark val="out"/>
        <c:minorTickMark val="none"/>
        <c:tickLblPos val="none"/>
        <c:crossAx val="144967680"/>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aseline="0">
                <a:latin typeface="Arial Narrow" pitchFamily="34" charset="0"/>
              </a:rPr>
              <a:t>AIRPORT, CREMATORIA, ART GALLERY, CEMETERIES UNIT OVERVIEW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Sheet2!$B$295:$B$301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Sheet2!$C$295:$C$301</c:f>
              <c:numCache>
                <c:formatCode>0.00%</c:formatCode>
                <c:ptCount val="7"/>
                <c:pt idx="0" formatCode="0%">
                  <c:v>1</c:v>
                </c:pt>
                <c:pt idx="1">
                  <c:v>0.16669999999999999</c:v>
                </c:pt>
                <c:pt idx="2">
                  <c:v>0.33329999999999999</c:v>
                </c:pt>
                <c:pt idx="3" formatCode="0%">
                  <c:v>0</c:v>
                </c:pt>
                <c:pt idx="4" formatCode="0.0%">
                  <c:v>0.5</c:v>
                </c:pt>
                <c:pt idx="5" formatCode="0%">
                  <c:v>0</c:v>
                </c:pt>
                <c:pt idx="6" formatCode="0%">
                  <c:v>0</c:v>
                </c:pt>
              </c:numCache>
            </c:numRef>
          </c:val>
        </c:ser>
        <c:dLbls>
          <c:showLegendKey val="0"/>
          <c:showVal val="1"/>
          <c:showCatName val="0"/>
          <c:showSerName val="0"/>
          <c:showPercent val="0"/>
          <c:showBubbleSize val="0"/>
        </c:dLbls>
        <c:gapWidth val="150"/>
        <c:overlap val="-25"/>
        <c:axId val="145676800"/>
        <c:axId val="145114816"/>
      </c:barChart>
      <c:catAx>
        <c:axId val="145676800"/>
        <c:scaling>
          <c:orientation val="minMax"/>
        </c:scaling>
        <c:delete val="0"/>
        <c:axPos val="b"/>
        <c:majorTickMark val="none"/>
        <c:minorTickMark val="none"/>
        <c:tickLblPos val="none"/>
        <c:crossAx val="145114816"/>
        <c:crosses val="autoZero"/>
        <c:auto val="1"/>
        <c:lblAlgn val="ctr"/>
        <c:lblOffset val="100"/>
        <c:noMultiLvlLbl val="0"/>
      </c:catAx>
      <c:valAx>
        <c:axId val="145114816"/>
        <c:scaling>
          <c:orientation val="minMax"/>
        </c:scaling>
        <c:delete val="1"/>
        <c:axPos val="l"/>
        <c:numFmt formatCode="0%" sourceLinked="1"/>
        <c:majorTickMark val="out"/>
        <c:minorTickMark val="none"/>
        <c:tickLblPos val="none"/>
        <c:crossAx val="145676800"/>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AIRPORT, CREMATORIA, ART GALLERY, CEMETERIES UNIT OVERVIEW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Sheet2!$B$304:$B$310</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Sheet2!$C$304:$C$310</c:f>
              <c:numCache>
                <c:formatCode>0%</c:formatCode>
                <c:ptCount val="7"/>
                <c:pt idx="0">
                  <c:v>1</c:v>
                </c:pt>
                <c:pt idx="1">
                  <c:v>0</c:v>
                </c:pt>
                <c:pt idx="2">
                  <c:v>0</c:v>
                </c:pt>
                <c:pt idx="3">
                  <c:v>0.5</c:v>
                </c:pt>
                <c:pt idx="4">
                  <c:v>0</c:v>
                </c:pt>
                <c:pt idx="5">
                  <c:v>0.5</c:v>
                </c:pt>
                <c:pt idx="6">
                  <c:v>0</c:v>
                </c:pt>
              </c:numCache>
            </c:numRef>
          </c:val>
        </c:ser>
        <c:dLbls>
          <c:showLegendKey val="0"/>
          <c:showVal val="1"/>
          <c:showCatName val="0"/>
          <c:showSerName val="0"/>
          <c:showPercent val="0"/>
          <c:showBubbleSize val="0"/>
        </c:dLbls>
        <c:gapWidth val="150"/>
        <c:overlap val="-25"/>
        <c:axId val="145677312"/>
        <c:axId val="145115968"/>
      </c:barChart>
      <c:catAx>
        <c:axId val="145677312"/>
        <c:scaling>
          <c:orientation val="minMax"/>
        </c:scaling>
        <c:delete val="0"/>
        <c:axPos val="b"/>
        <c:majorTickMark val="none"/>
        <c:minorTickMark val="none"/>
        <c:tickLblPos val="none"/>
        <c:crossAx val="145115968"/>
        <c:crosses val="autoZero"/>
        <c:auto val="1"/>
        <c:lblAlgn val="ctr"/>
        <c:lblOffset val="100"/>
        <c:noMultiLvlLbl val="0"/>
      </c:catAx>
      <c:valAx>
        <c:axId val="145115968"/>
        <c:scaling>
          <c:orientation val="minMax"/>
        </c:scaling>
        <c:delete val="1"/>
        <c:axPos val="l"/>
        <c:numFmt formatCode="0%" sourceLinked="1"/>
        <c:majorTickMark val="out"/>
        <c:minorTickMark val="none"/>
        <c:tickLblPos val="none"/>
        <c:crossAx val="145677312"/>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pitchFamily="34" charset="0"/>
                <a:cs typeface="Arial" pitchFamily="34" charset="0"/>
              </a:defRPr>
            </a:pPr>
            <a:r>
              <a:rPr lang="en-US" sz="1600" baseline="0">
                <a:latin typeface="Arial" pitchFamily="34" charset="0"/>
                <a:cs typeface="Arial" pitchFamily="34" charset="0"/>
              </a:rPr>
              <a:t>WASTE MANAGEMENT UNIT OVERVIEW OPERATING PROJECTS - SDBIP 2011 / 2012 Q1</a:t>
            </a:r>
            <a:endParaRPr lang="en-US" sz="1600">
              <a:latin typeface="Arial" pitchFamily="34" charset="0"/>
              <a:cs typeface="Arial"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Sheet2!$B$314:$B$320</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Sheet2!$C$314:$C$320</c:f>
              <c:numCache>
                <c:formatCode>0%</c:formatCode>
                <c:ptCount val="7"/>
                <c:pt idx="0">
                  <c:v>1</c:v>
                </c:pt>
                <c:pt idx="1">
                  <c:v>0</c:v>
                </c:pt>
                <c:pt idx="2">
                  <c:v>0.4</c:v>
                </c:pt>
                <c:pt idx="3">
                  <c:v>0</c:v>
                </c:pt>
                <c:pt idx="4">
                  <c:v>0</c:v>
                </c:pt>
                <c:pt idx="5">
                  <c:v>0.2</c:v>
                </c:pt>
                <c:pt idx="6">
                  <c:v>0.4</c:v>
                </c:pt>
              </c:numCache>
            </c:numRef>
          </c:val>
        </c:ser>
        <c:dLbls>
          <c:showLegendKey val="0"/>
          <c:showVal val="1"/>
          <c:showCatName val="0"/>
          <c:showSerName val="0"/>
          <c:showPercent val="0"/>
          <c:showBubbleSize val="0"/>
        </c:dLbls>
        <c:gapWidth val="150"/>
        <c:overlap val="-25"/>
        <c:axId val="145201152"/>
        <c:axId val="145118272"/>
      </c:barChart>
      <c:catAx>
        <c:axId val="145201152"/>
        <c:scaling>
          <c:orientation val="minMax"/>
        </c:scaling>
        <c:delete val="0"/>
        <c:axPos val="b"/>
        <c:majorTickMark val="none"/>
        <c:minorTickMark val="none"/>
        <c:tickLblPos val="none"/>
        <c:crossAx val="145118272"/>
        <c:crosses val="autoZero"/>
        <c:auto val="1"/>
        <c:lblAlgn val="ctr"/>
        <c:lblOffset val="100"/>
        <c:noMultiLvlLbl val="0"/>
      </c:catAx>
      <c:valAx>
        <c:axId val="145118272"/>
        <c:scaling>
          <c:orientation val="minMax"/>
        </c:scaling>
        <c:delete val="1"/>
        <c:axPos val="l"/>
        <c:numFmt formatCode="0%" sourceLinked="1"/>
        <c:majorTickMark val="out"/>
        <c:minorTickMark val="none"/>
        <c:tickLblPos val="none"/>
        <c:crossAx val="145201152"/>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aseline="0">
                <a:latin typeface="Arial" pitchFamily="34" charset="0"/>
                <a:cs typeface="Arial" pitchFamily="34" charset="0"/>
              </a:rPr>
              <a:t>CORPORATE BUSINESS UNIT OVERVIEW OPERATING PROJECTS - SDBIP 2011 / 2012 Q1</a:t>
            </a:r>
            <a:endParaRPr lang="en-US" sz="1600">
              <a:latin typeface="Arial" pitchFamily="34" charset="0"/>
              <a:cs typeface="Arial"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Sheet2!$B$10:$B$16</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Sheet2!$C$10:$C$16</c:f>
              <c:numCache>
                <c:formatCode>0.00%</c:formatCode>
                <c:ptCount val="7"/>
                <c:pt idx="0" formatCode="0%">
                  <c:v>1</c:v>
                </c:pt>
                <c:pt idx="1">
                  <c:v>0.14280000000000001</c:v>
                </c:pt>
                <c:pt idx="2">
                  <c:v>0.34060000000000001</c:v>
                </c:pt>
                <c:pt idx="3">
                  <c:v>0.29670000000000002</c:v>
                </c:pt>
                <c:pt idx="4">
                  <c:v>4.3900000000000002E-2</c:v>
                </c:pt>
                <c:pt idx="5">
                  <c:v>4.3900000000000002E-2</c:v>
                </c:pt>
                <c:pt idx="6">
                  <c:v>0.1318</c:v>
                </c:pt>
              </c:numCache>
            </c:numRef>
          </c:val>
        </c:ser>
        <c:dLbls>
          <c:showLegendKey val="0"/>
          <c:showVal val="1"/>
          <c:showCatName val="0"/>
          <c:showSerName val="0"/>
          <c:showPercent val="0"/>
          <c:showBubbleSize val="0"/>
        </c:dLbls>
        <c:gapWidth val="150"/>
        <c:overlap val="-25"/>
        <c:axId val="58238976"/>
        <c:axId val="56400640"/>
      </c:barChart>
      <c:catAx>
        <c:axId val="58238976"/>
        <c:scaling>
          <c:orientation val="minMax"/>
        </c:scaling>
        <c:delete val="0"/>
        <c:axPos val="b"/>
        <c:majorTickMark val="none"/>
        <c:minorTickMark val="none"/>
        <c:tickLblPos val="none"/>
        <c:crossAx val="56400640"/>
        <c:crosses val="autoZero"/>
        <c:auto val="1"/>
        <c:lblAlgn val="ctr"/>
        <c:lblOffset val="100"/>
        <c:noMultiLvlLbl val="0"/>
      </c:catAx>
      <c:valAx>
        <c:axId val="56400640"/>
        <c:scaling>
          <c:orientation val="minMax"/>
        </c:scaling>
        <c:delete val="1"/>
        <c:axPos val="l"/>
        <c:numFmt formatCode="0%" sourceLinked="1"/>
        <c:majorTickMark val="out"/>
        <c:minorTickMark val="none"/>
        <c:tickLblPos val="none"/>
        <c:crossAx val="58238976"/>
        <c:crosses val="autoZero"/>
        <c:crossBetween val="between"/>
      </c:valAx>
    </c:plotArea>
    <c:legend>
      <c:legendPos val="b"/>
      <c:layout/>
      <c:overlay val="0"/>
      <c:txPr>
        <a:bodyPr/>
        <a:lstStyle/>
        <a:p>
          <a:pPr algn="ctr">
            <a:defRPr lang="en-US" sz="1200" b="1" i="0" u="none" strike="noStrike" kern="1200" baseline="0">
              <a:solidFill>
                <a:sysClr val="windowText" lastClr="000000"/>
              </a:solidFill>
              <a:latin typeface="Arial Narrow" pitchFamily="34" charset="0"/>
              <a:ea typeface="+mn-ea"/>
              <a:cs typeface="+mn-cs"/>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paperSize="9"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WASTE MANAGEMENT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Sheet2!$B$323:$B$329</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Sheet2!$C$323:$C$329</c:f>
              <c:numCache>
                <c:formatCode>0%</c:formatCode>
                <c:ptCount val="7"/>
                <c:pt idx="0">
                  <c:v>1</c:v>
                </c:pt>
                <c:pt idx="1">
                  <c:v>0</c:v>
                </c:pt>
                <c:pt idx="2" formatCode="0.0%">
                  <c:v>0.875</c:v>
                </c:pt>
                <c:pt idx="3">
                  <c:v>0</c:v>
                </c:pt>
                <c:pt idx="4">
                  <c:v>0</c:v>
                </c:pt>
                <c:pt idx="5">
                  <c:v>0</c:v>
                </c:pt>
                <c:pt idx="6" formatCode="0.0%">
                  <c:v>0.125</c:v>
                </c:pt>
              </c:numCache>
            </c:numRef>
          </c:val>
        </c:ser>
        <c:dLbls>
          <c:showLegendKey val="0"/>
          <c:showVal val="1"/>
          <c:showCatName val="0"/>
          <c:showSerName val="0"/>
          <c:showPercent val="0"/>
          <c:showBubbleSize val="0"/>
        </c:dLbls>
        <c:gapWidth val="150"/>
        <c:overlap val="-25"/>
        <c:axId val="145201664"/>
        <c:axId val="145120000"/>
      </c:barChart>
      <c:catAx>
        <c:axId val="145201664"/>
        <c:scaling>
          <c:orientation val="minMax"/>
        </c:scaling>
        <c:delete val="0"/>
        <c:axPos val="b"/>
        <c:majorTickMark val="none"/>
        <c:minorTickMark val="none"/>
        <c:tickLblPos val="none"/>
        <c:crossAx val="145120000"/>
        <c:crosses val="autoZero"/>
        <c:auto val="1"/>
        <c:lblAlgn val="ctr"/>
        <c:lblOffset val="100"/>
        <c:noMultiLvlLbl val="0"/>
      </c:catAx>
      <c:valAx>
        <c:axId val="145120000"/>
        <c:scaling>
          <c:orientation val="minMax"/>
        </c:scaling>
        <c:delete val="1"/>
        <c:axPos val="l"/>
        <c:numFmt formatCode="0%" sourceLinked="1"/>
        <c:majorTickMark val="out"/>
        <c:minorTickMark val="none"/>
        <c:tickLblPos val="none"/>
        <c:crossAx val="145201664"/>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PARKS &amp; RECREATION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Sheet2!$B$332:$B$338</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Sheet2!$C$332:$C$338</c:f>
              <c:numCache>
                <c:formatCode>0%</c:formatCode>
                <c:ptCount val="7"/>
                <c:pt idx="0">
                  <c:v>1</c:v>
                </c:pt>
                <c:pt idx="1">
                  <c:v>0</c:v>
                </c:pt>
                <c:pt idx="2">
                  <c:v>0</c:v>
                </c:pt>
                <c:pt idx="3">
                  <c:v>1</c:v>
                </c:pt>
                <c:pt idx="4">
                  <c:v>0</c:v>
                </c:pt>
                <c:pt idx="5">
                  <c:v>0</c:v>
                </c:pt>
                <c:pt idx="6">
                  <c:v>0</c:v>
                </c:pt>
              </c:numCache>
            </c:numRef>
          </c:val>
        </c:ser>
        <c:dLbls>
          <c:showLegendKey val="0"/>
          <c:showVal val="1"/>
          <c:showCatName val="0"/>
          <c:showSerName val="0"/>
          <c:showPercent val="0"/>
          <c:showBubbleSize val="0"/>
        </c:dLbls>
        <c:gapWidth val="150"/>
        <c:overlap val="-25"/>
        <c:axId val="145677824"/>
        <c:axId val="145441920"/>
      </c:barChart>
      <c:catAx>
        <c:axId val="145677824"/>
        <c:scaling>
          <c:orientation val="minMax"/>
        </c:scaling>
        <c:delete val="0"/>
        <c:axPos val="b"/>
        <c:majorTickMark val="none"/>
        <c:minorTickMark val="none"/>
        <c:tickLblPos val="none"/>
        <c:crossAx val="145441920"/>
        <c:crosses val="autoZero"/>
        <c:auto val="1"/>
        <c:lblAlgn val="ctr"/>
        <c:lblOffset val="100"/>
        <c:noMultiLvlLbl val="0"/>
      </c:catAx>
      <c:valAx>
        <c:axId val="145441920"/>
        <c:scaling>
          <c:orientation val="minMax"/>
        </c:scaling>
        <c:delete val="1"/>
        <c:axPos val="l"/>
        <c:numFmt formatCode="0%" sourceLinked="1"/>
        <c:majorTickMark val="out"/>
        <c:minorTickMark val="none"/>
        <c:tickLblPos val="none"/>
        <c:crossAx val="145677824"/>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PARKS &amp; RECREATION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Sheet2!$B$341:$B$347</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Sheet2!$C$341:$C$347</c:f>
              <c:numCache>
                <c:formatCode>0%</c:formatCode>
                <c:ptCount val="7"/>
                <c:pt idx="0">
                  <c:v>1</c:v>
                </c:pt>
                <c:pt idx="1">
                  <c:v>0</c:v>
                </c:pt>
                <c:pt idx="2">
                  <c:v>0.25</c:v>
                </c:pt>
                <c:pt idx="3">
                  <c:v>0.75</c:v>
                </c:pt>
                <c:pt idx="4">
                  <c:v>0</c:v>
                </c:pt>
                <c:pt idx="5">
                  <c:v>0</c:v>
                </c:pt>
                <c:pt idx="6">
                  <c:v>0</c:v>
                </c:pt>
              </c:numCache>
            </c:numRef>
          </c:val>
        </c:ser>
        <c:dLbls>
          <c:showLegendKey val="0"/>
          <c:showVal val="1"/>
          <c:showCatName val="0"/>
          <c:showSerName val="0"/>
          <c:showPercent val="0"/>
          <c:showBubbleSize val="0"/>
        </c:dLbls>
        <c:gapWidth val="150"/>
        <c:overlap val="-25"/>
        <c:axId val="145202176"/>
        <c:axId val="145443648"/>
      </c:barChart>
      <c:catAx>
        <c:axId val="145202176"/>
        <c:scaling>
          <c:orientation val="minMax"/>
        </c:scaling>
        <c:delete val="0"/>
        <c:axPos val="b"/>
        <c:majorTickMark val="none"/>
        <c:minorTickMark val="none"/>
        <c:tickLblPos val="none"/>
        <c:crossAx val="145443648"/>
        <c:crosses val="autoZero"/>
        <c:auto val="1"/>
        <c:lblAlgn val="ctr"/>
        <c:lblOffset val="100"/>
        <c:noMultiLvlLbl val="0"/>
      </c:catAx>
      <c:valAx>
        <c:axId val="145443648"/>
        <c:scaling>
          <c:orientation val="minMax"/>
        </c:scaling>
        <c:delete val="1"/>
        <c:axPos val="l"/>
        <c:numFmt formatCode="0%" sourceLinked="1"/>
        <c:majorTickMark val="out"/>
        <c:minorTickMark val="none"/>
        <c:tickLblPos val="none"/>
        <c:crossAx val="145202176"/>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INFRASTRUCTURE SERVICES BUSINESS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Sheet2!$B$64:$B$70</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Sheet2!$C$64:$C$70</c:f>
              <c:numCache>
                <c:formatCode>0.00%</c:formatCode>
                <c:ptCount val="7"/>
                <c:pt idx="0" formatCode="0%">
                  <c:v>1</c:v>
                </c:pt>
                <c:pt idx="1">
                  <c:v>0.14799999999999999</c:v>
                </c:pt>
                <c:pt idx="2" formatCode="0%">
                  <c:v>0.3</c:v>
                </c:pt>
                <c:pt idx="3">
                  <c:v>0.33329999999999999</c:v>
                </c:pt>
                <c:pt idx="4">
                  <c:v>0.18509999999999999</c:v>
                </c:pt>
                <c:pt idx="5">
                  <c:v>3.6999999999999998E-2</c:v>
                </c:pt>
                <c:pt idx="6" formatCode="0%">
                  <c:v>0</c:v>
                </c:pt>
              </c:numCache>
            </c:numRef>
          </c:val>
        </c:ser>
        <c:dLbls>
          <c:showLegendKey val="0"/>
          <c:showVal val="1"/>
          <c:showCatName val="0"/>
          <c:showSerName val="0"/>
          <c:showPercent val="0"/>
          <c:showBubbleSize val="0"/>
        </c:dLbls>
        <c:gapWidth val="150"/>
        <c:overlap val="-25"/>
        <c:axId val="145846272"/>
        <c:axId val="145446528"/>
      </c:barChart>
      <c:catAx>
        <c:axId val="145846272"/>
        <c:scaling>
          <c:orientation val="minMax"/>
        </c:scaling>
        <c:delete val="0"/>
        <c:axPos val="b"/>
        <c:majorTickMark val="none"/>
        <c:minorTickMark val="none"/>
        <c:tickLblPos val="none"/>
        <c:crossAx val="145446528"/>
        <c:crosses val="autoZero"/>
        <c:auto val="1"/>
        <c:lblAlgn val="ctr"/>
        <c:lblOffset val="100"/>
        <c:noMultiLvlLbl val="0"/>
      </c:catAx>
      <c:valAx>
        <c:axId val="145446528"/>
        <c:scaling>
          <c:orientation val="minMax"/>
        </c:scaling>
        <c:delete val="1"/>
        <c:axPos val="l"/>
        <c:numFmt formatCode="0%" sourceLinked="1"/>
        <c:majorTickMark val="out"/>
        <c:minorTickMark val="none"/>
        <c:tickLblPos val="none"/>
        <c:crossAx val="145846272"/>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INFRASTRUCTURE SERVICES BUSINESS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Sheet2!$B$73:$B$79</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Sheet2!$C$73:$C$79</c:f>
              <c:numCache>
                <c:formatCode>0.00%</c:formatCode>
                <c:ptCount val="7"/>
                <c:pt idx="0" formatCode="0%">
                  <c:v>1</c:v>
                </c:pt>
                <c:pt idx="1">
                  <c:v>0.2707</c:v>
                </c:pt>
                <c:pt idx="2">
                  <c:v>0.32400000000000001</c:v>
                </c:pt>
                <c:pt idx="3" formatCode="0%">
                  <c:v>0.22</c:v>
                </c:pt>
                <c:pt idx="4">
                  <c:v>0.108</c:v>
                </c:pt>
                <c:pt idx="5">
                  <c:v>8.1000000000000003E-2</c:v>
                </c:pt>
                <c:pt idx="6" formatCode="0%">
                  <c:v>0</c:v>
                </c:pt>
              </c:numCache>
            </c:numRef>
          </c:val>
        </c:ser>
        <c:dLbls>
          <c:showLegendKey val="0"/>
          <c:showVal val="1"/>
          <c:showCatName val="0"/>
          <c:showSerName val="0"/>
          <c:showPercent val="0"/>
          <c:showBubbleSize val="0"/>
        </c:dLbls>
        <c:gapWidth val="150"/>
        <c:overlap val="-25"/>
        <c:axId val="46025728"/>
        <c:axId val="146055744"/>
      </c:barChart>
      <c:catAx>
        <c:axId val="46025728"/>
        <c:scaling>
          <c:orientation val="minMax"/>
        </c:scaling>
        <c:delete val="0"/>
        <c:axPos val="b"/>
        <c:majorTickMark val="none"/>
        <c:minorTickMark val="none"/>
        <c:tickLblPos val="none"/>
        <c:crossAx val="146055744"/>
        <c:crosses val="autoZero"/>
        <c:auto val="1"/>
        <c:lblAlgn val="ctr"/>
        <c:lblOffset val="100"/>
        <c:noMultiLvlLbl val="0"/>
      </c:catAx>
      <c:valAx>
        <c:axId val="146055744"/>
        <c:scaling>
          <c:orientation val="minMax"/>
        </c:scaling>
        <c:delete val="1"/>
        <c:axPos val="l"/>
        <c:numFmt formatCode="0%" sourceLinked="1"/>
        <c:majorTickMark val="out"/>
        <c:minorTickMark val="none"/>
        <c:tickLblPos val="none"/>
        <c:crossAx val="46025728"/>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PROJECT MANAGEMENT &amp; FLEET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Sheet2!$B$351:$B$357</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Sheet2!$C$351:$C$357</c:f>
              <c:numCache>
                <c:formatCode>0%</c:formatCode>
                <c:ptCount val="7"/>
                <c:pt idx="0">
                  <c:v>1</c:v>
                </c:pt>
                <c:pt idx="1">
                  <c:v>0.43</c:v>
                </c:pt>
                <c:pt idx="2" formatCode="0.0%">
                  <c:v>0.28599999999999998</c:v>
                </c:pt>
                <c:pt idx="3" formatCode="0.0%">
                  <c:v>0.28599999999999998</c:v>
                </c:pt>
                <c:pt idx="4">
                  <c:v>0</c:v>
                </c:pt>
                <c:pt idx="5">
                  <c:v>0</c:v>
                </c:pt>
                <c:pt idx="6">
                  <c:v>0</c:v>
                </c:pt>
              </c:numCache>
            </c:numRef>
          </c:val>
        </c:ser>
        <c:dLbls>
          <c:showLegendKey val="0"/>
          <c:showVal val="1"/>
          <c:showCatName val="0"/>
          <c:showSerName val="0"/>
          <c:showPercent val="0"/>
          <c:showBubbleSize val="0"/>
        </c:dLbls>
        <c:gapWidth val="150"/>
        <c:overlap val="-25"/>
        <c:axId val="145848320"/>
        <c:axId val="146057472"/>
      </c:barChart>
      <c:catAx>
        <c:axId val="145848320"/>
        <c:scaling>
          <c:orientation val="minMax"/>
        </c:scaling>
        <c:delete val="0"/>
        <c:axPos val="b"/>
        <c:majorTickMark val="none"/>
        <c:minorTickMark val="none"/>
        <c:tickLblPos val="none"/>
        <c:crossAx val="146057472"/>
        <c:crosses val="autoZero"/>
        <c:auto val="1"/>
        <c:lblAlgn val="ctr"/>
        <c:lblOffset val="100"/>
        <c:noMultiLvlLbl val="0"/>
      </c:catAx>
      <c:valAx>
        <c:axId val="146057472"/>
        <c:scaling>
          <c:orientation val="minMax"/>
        </c:scaling>
        <c:delete val="1"/>
        <c:axPos val="l"/>
        <c:numFmt formatCode="0%" sourceLinked="1"/>
        <c:majorTickMark val="out"/>
        <c:minorTickMark val="none"/>
        <c:tickLblPos val="none"/>
        <c:crossAx val="145848320"/>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PROJECT MANAGEMENT &amp; FLEET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Sheet2!$B$360:$B$366</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Sheet2!$C$360:$C$366</c:f>
              <c:numCache>
                <c:formatCode>0%</c:formatCode>
                <c:ptCount val="7"/>
                <c:pt idx="0">
                  <c:v>1</c:v>
                </c:pt>
                <c:pt idx="1">
                  <c:v>0</c:v>
                </c:pt>
                <c:pt idx="2">
                  <c:v>1</c:v>
                </c:pt>
                <c:pt idx="3">
                  <c:v>0</c:v>
                </c:pt>
                <c:pt idx="4">
                  <c:v>0</c:v>
                </c:pt>
                <c:pt idx="5">
                  <c:v>0</c:v>
                </c:pt>
                <c:pt idx="6">
                  <c:v>0</c:v>
                </c:pt>
              </c:numCache>
            </c:numRef>
          </c:val>
        </c:ser>
        <c:dLbls>
          <c:showLegendKey val="0"/>
          <c:showVal val="1"/>
          <c:showCatName val="0"/>
          <c:showSerName val="0"/>
          <c:showPercent val="0"/>
          <c:showBubbleSize val="0"/>
        </c:dLbls>
        <c:gapWidth val="150"/>
        <c:overlap val="-25"/>
        <c:axId val="145849344"/>
        <c:axId val="146059200"/>
      </c:barChart>
      <c:catAx>
        <c:axId val="145849344"/>
        <c:scaling>
          <c:orientation val="minMax"/>
        </c:scaling>
        <c:delete val="0"/>
        <c:axPos val="b"/>
        <c:majorTickMark val="none"/>
        <c:minorTickMark val="none"/>
        <c:tickLblPos val="none"/>
        <c:crossAx val="146059200"/>
        <c:crosses val="autoZero"/>
        <c:auto val="1"/>
        <c:lblAlgn val="ctr"/>
        <c:lblOffset val="100"/>
        <c:noMultiLvlLbl val="0"/>
      </c:catAx>
      <c:valAx>
        <c:axId val="146059200"/>
        <c:scaling>
          <c:orientation val="minMax"/>
        </c:scaling>
        <c:delete val="1"/>
        <c:axPos val="l"/>
        <c:numFmt formatCode="0%" sourceLinked="1"/>
        <c:majorTickMark val="out"/>
        <c:minorTickMark val="none"/>
        <c:tickLblPos val="none"/>
        <c:crossAx val="145849344"/>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ELECTRICITY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Sheet2!$B$370:$B$376</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Sheet2!$C$370:$C$376</c:f>
              <c:numCache>
                <c:formatCode>0%</c:formatCode>
                <c:ptCount val="7"/>
                <c:pt idx="0">
                  <c:v>1</c:v>
                </c:pt>
                <c:pt idx="1">
                  <c:v>0</c:v>
                </c:pt>
                <c:pt idx="2" formatCode="0.0%">
                  <c:v>0</c:v>
                </c:pt>
                <c:pt idx="3" formatCode="0.0%">
                  <c:v>0.625</c:v>
                </c:pt>
                <c:pt idx="4">
                  <c:v>0.25</c:v>
                </c:pt>
                <c:pt idx="5" formatCode="0.0%">
                  <c:v>0.125</c:v>
                </c:pt>
                <c:pt idx="6">
                  <c:v>0</c:v>
                </c:pt>
              </c:numCache>
            </c:numRef>
          </c:val>
        </c:ser>
        <c:dLbls>
          <c:showLegendKey val="0"/>
          <c:showVal val="1"/>
          <c:showCatName val="0"/>
          <c:showSerName val="0"/>
          <c:showPercent val="0"/>
          <c:showBubbleSize val="0"/>
        </c:dLbls>
        <c:gapWidth val="150"/>
        <c:overlap val="-25"/>
        <c:axId val="146792448"/>
        <c:axId val="146471104"/>
      </c:barChart>
      <c:catAx>
        <c:axId val="146792448"/>
        <c:scaling>
          <c:orientation val="minMax"/>
        </c:scaling>
        <c:delete val="0"/>
        <c:axPos val="b"/>
        <c:majorTickMark val="none"/>
        <c:minorTickMark val="none"/>
        <c:tickLblPos val="none"/>
        <c:crossAx val="146471104"/>
        <c:crosses val="autoZero"/>
        <c:auto val="1"/>
        <c:lblAlgn val="ctr"/>
        <c:lblOffset val="100"/>
        <c:noMultiLvlLbl val="0"/>
      </c:catAx>
      <c:valAx>
        <c:axId val="146471104"/>
        <c:scaling>
          <c:orientation val="minMax"/>
        </c:scaling>
        <c:delete val="1"/>
        <c:axPos val="l"/>
        <c:numFmt formatCode="0%" sourceLinked="1"/>
        <c:majorTickMark val="out"/>
        <c:minorTickMark val="none"/>
        <c:tickLblPos val="none"/>
        <c:crossAx val="146792448"/>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ELECTRICITY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Sheet2!$B$379:$B$385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Sheet2!$C$379:$C$385</c:f>
              <c:numCache>
                <c:formatCode>0%</c:formatCode>
                <c:ptCount val="7"/>
                <c:pt idx="0">
                  <c:v>1</c:v>
                </c:pt>
                <c:pt idx="1">
                  <c:v>0</c:v>
                </c:pt>
                <c:pt idx="2">
                  <c:v>0</c:v>
                </c:pt>
                <c:pt idx="3">
                  <c:v>0.6</c:v>
                </c:pt>
                <c:pt idx="4">
                  <c:v>0.2</c:v>
                </c:pt>
                <c:pt idx="5">
                  <c:v>0.2</c:v>
                </c:pt>
                <c:pt idx="6">
                  <c:v>0</c:v>
                </c:pt>
              </c:numCache>
            </c:numRef>
          </c:val>
        </c:ser>
        <c:dLbls>
          <c:showLegendKey val="0"/>
          <c:showVal val="1"/>
          <c:showCatName val="0"/>
          <c:showSerName val="0"/>
          <c:showPercent val="0"/>
          <c:showBubbleSize val="0"/>
        </c:dLbls>
        <c:gapWidth val="150"/>
        <c:overlap val="-25"/>
        <c:axId val="146669568"/>
        <c:axId val="146620416"/>
      </c:barChart>
      <c:catAx>
        <c:axId val="146669568"/>
        <c:scaling>
          <c:orientation val="minMax"/>
        </c:scaling>
        <c:delete val="0"/>
        <c:axPos val="b"/>
        <c:majorTickMark val="none"/>
        <c:minorTickMark val="none"/>
        <c:tickLblPos val="none"/>
        <c:crossAx val="146620416"/>
        <c:crosses val="autoZero"/>
        <c:auto val="1"/>
        <c:lblAlgn val="ctr"/>
        <c:lblOffset val="100"/>
        <c:noMultiLvlLbl val="0"/>
      </c:catAx>
      <c:valAx>
        <c:axId val="146620416"/>
        <c:scaling>
          <c:orientation val="minMax"/>
        </c:scaling>
        <c:delete val="1"/>
        <c:axPos val="l"/>
        <c:numFmt formatCode="0%" sourceLinked="1"/>
        <c:majorTickMark val="out"/>
        <c:minorTickMark val="none"/>
        <c:tickLblPos val="none"/>
        <c:crossAx val="146669568"/>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aseline="0"/>
              <a:t>WATER &amp; SANITATION UNIT OVERVIEW OPERATING PROJECTS - SDBIP 2011 / 2012 Q1</a:t>
            </a:r>
            <a:endParaRPr lang="en-US" sz="1400"/>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cat>
            <c:strRef>
              <c:f>Sheet2!$B$389:$B$395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Sheet2!$C$389:$C$395</c:f>
              <c:numCache>
                <c:formatCode>0%</c:formatCode>
                <c:ptCount val="7"/>
                <c:pt idx="0">
                  <c:v>1</c:v>
                </c:pt>
                <c:pt idx="1">
                  <c:v>0.2</c:v>
                </c:pt>
                <c:pt idx="2">
                  <c:v>0.4</c:v>
                </c:pt>
                <c:pt idx="3">
                  <c:v>0.4</c:v>
                </c:pt>
                <c:pt idx="4">
                  <c:v>0</c:v>
                </c:pt>
                <c:pt idx="5">
                  <c:v>0</c:v>
                </c:pt>
                <c:pt idx="6">
                  <c:v>0</c:v>
                </c:pt>
              </c:numCache>
            </c:numRef>
          </c:val>
        </c:ser>
        <c:dLbls>
          <c:showLegendKey val="0"/>
          <c:showVal val="1"/>
          <c:showCatName val="0"/>
          <c:showSerName val="0"/>
          <c:showPercent val="0"/>
          <c:showBubbleSize val="0"/>
        </c:dLbls>
        <c:gapWidth val="150"/>
        <c:overlap val="-25"/>
        <c:axId val="146671616"/>
        <c:axId val="146622720"/>
      </c:barChart>
      <c:catAx>
        <c:axId val="146671616"/>
        <c:scaling>
          <c:orientation val="minMax"/>
        </c:scaling>
        <c:delete val="0"/>
        <c:axPos val="b"/>
        <c:majorTickMark val="none"/>
        <c:minorTickMark val="none"/>
        <c:tickLblPos val="none"/>
        <c:crossAx val="146622720"/>
        <c:crosses val="autoZero"/>
        <c:auto val="1"/>
        <c:lblAlgn val="ctr"/>
        <c:lblOffset val="100"/>
        <c:noMultiLvlLbl val="0"/>
      </c:catAx>
      <c:valAx>
        <c:axId val="146622720"/>
        <c:scaling>
          <c:orientation val="minMax"/>
        </c:scaling>
        <c:delete val="1"/>
        <c:axPos val="l"/>
        <c:numFmt formatCode="0%" sourceLinked="1"/>
        <c:majorTickMark val="out"/>
        <c:minorTickMark val="none"/>
        <c:tickLblPos val="none"/>
        <c:crossAx val="146671616"/>
        <c:crosses val="autoZero"/>
        <c:crossBetween val="between"/>
      </c:valAx>
    </c:plotArea>
    <c:legend>
      <c:legendPos val="b"/>
      <c:layout/>
      <c:overlay val="0"/>
      <c:txPr>
        <a:bodyPr/>
        <a:lstStyle/>
        <a:p>
          <a:pPr>
            <a:defRPr b="1"/>
          </a:pPr>
          <a:endParaRPr lang="en-US"/>
        </a:p>
      </c:txPr>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1600" b="1" i="0" u="none" strike="noStrike" kern="1200" baseline="0">
                <a:solidFill>
                  <a:sysClr val="windowText" lastClr="000000"/>
                </a:solidFill>
                <a:latin typeface="Arial" pitchFamily="34" charset="0"/>
                <a:ea typeface="+mn-ea"/>
                <a:cs typeface="Arial" pitchFamily="34" charset="0"/>
              </a:defRPr>
            </a:pPr>
            <a:r>
              <a:rPr lang="en-US" sz="1600" b="1" i="0" u="none" strike="noStrike" kern="1200" baseline="0">
                <a:solidFill>
                  <a:sysClr val="windowText" lastClr="000000"/>
                </a:solidFill>
                <a:latin typeface="Arial" pitchFamily="34" charset="0"/>
                <a:ea typeface="+mn-ea"/>
                <a:cs typeface="Arial" pitchFamily="34" charset="0"/>
              </a:rPr>
              <a:t>CORPORATE BUSINESS UNIT OVERVIEW CAPITAL PROJECTS - SDBIP 2011 / 2012 Q1</a:t>
            </a:r>
          </a:p>
        </c:rich>
      </c:tx>
      <c:layout>
        <c:manualLayout>
          <c:xMode val="edge"/>
          <c:yMode val="edge"/>
          <c:x val="0.15206051061799108"/>
          <c:y val="9.5693779904306216E-3"/>
        </c:manualLayout>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Sheet2!$B$28:$B$34</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Sheet2!$C$28:$C$34</c:f>
              <c:numCache>
                <c:formatCode>0%</c:formatCode>
                <c:ptCount val="7"/>
                <c:pt idx="0">
                  <c:v>1</c:v>
                </c:pt>
                <c:pt idx="1">
                  <c:v>0.25</c:v>
                </c:pt>
                <c:pt idx="2" formatCode="0.00%">
                  <c:v>8.3299999999999999E-2</c:v>
                </c:pt>
                <c:pt idx="3" formatCode="0.00%">
                  <c:v>0.66669999999999996</c:v>
                </c:pt>
                <c:pt idx="4">
                  <c:v>0</c:v>
                </c:pt>
                <c:pt idx="5">
                  <c:v>0</c:v>
                </c:pt>
                <c:pt idx="6">
                  <c:v>0</c:v>
                </c:pt>
              </c:numCache>
            </c:numRef>
          </c:val>
        </c:ser>
        <c:dLbls>
          <c:showLegendKey val="0"/>
          <c:showVal val="1"/>
          <c:showCatName val="0"/>
          <c:showSerName val="0"/>
          <c:showPercent val="0"/>
          <c:showBubbleSize val="0"/>
        </c:dLbls>
        <c:gapWidth val="150"/>
        <c:overlap val="-25"/>
        <c:axId val="58240000"/>
        <c:axId val="58524224"/>
      </c:barChart>
      <c:catAx>
        <c:axId val="58240000"/>
        <c:scaling>
          <c:orientation val="minMax"/>
        </c:scaling>
        <c:delete val="0"/>
        <c:axPos val="b"/>
        <c:majorTickMark val="none"/>
        <c:minorTickMark val="none"/>
        <c:tickLblPos val="none"/>
        <c:crossAx val="58524224"/>
        <c:crosses val="autoZero"/>
        <c:auto val="1"/>
        <c:lblAlgn val="ctr"/>
        <c:lblOffset val="100"/>
        <c:noMultiLvlLbl val="0"/>
      </c:catAx>
      <c:valAx>
        <c:axId val="58524224"/>
        <c:scaling>
          <c:orientation val="minMax"/>
        </c:scaling>
        <c:delete val="1"/>
        <c:axPos val="l"/>
        <c:numFmt formatCode="0%" sourceLinked="1"/>
        <c:majorTickMark val="out"/>
        <c:minorTickMark val="none"/>
        <c:tickLblPos val="none"/>
        <c:crossAx val="58240000"/>
        <c:crosses val="autoZero"/>
        <c:crossBetween val="between"/>
      </c:valAx>
      <c:spPr>
        <a:noFill/>
        <a:ln w="25400">
          <a:noFill/>
        </a:ln>
      </c:spPr>
    </c:plotArea>
    <c:legend>
      <c:legendPos val="b"/>
      <c:layout/>
      <c:overlay val="0"/>
      <c:txPr>
        <a:bodyPr/>
        <a:lstStyle/>
        <a:p>
          <a:pPr algn="ctr">
            <a:defRPr lang="en-US" sz="1200" b="1" i="0" u="none" strike="noStrike" kern="1200" baseline="0">
              <a:solidFill>
                <a:sysClr val="windowText" lastClr="000000"/>
              </a:solidFill>
              <a:latin typeface="Arial Narrow" pitchFamily="34" charset="0"/>
              <a:ea typeface="+mn-ea"/>
              <a:cs typeface="+mn-cs"/>
            </a:defRPr>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WATER &amp; SANITATION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Sheet2!$B$398:$B$404</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Sheet2!$C$398:$C$404</c:f>
              <c:numCache>
                <c:formatCode>0.00%</c:formatCode>
                <c:ptCount val="7"/>
                <c:pt idx="0" formatCode="0%">
                  <c:v>1</c:v>
                </c:pt>
                <c:pt idx="1">
                  <c:v>0.18179999999999999</c:v>
                </c:pt>
                <c:pt idx="2">
                  <c:v>0.45450000000000002</c:v>
                </c:pt>
                <c:pt idx="3">
                  <c:v>0.2727</c:v>
                </c:pt>
                <c:pt idx="4">
                  <c:v>9.1899999999999996E-2</c:v>
                </c:pt>
                <c:pt idx="5" formatCode="0%">
                  <c:v>0</c:v>
                </c:pt>
                <c:pt idx="6" formatCode="0%">
                  <c:v>0</c:v>
                </c:pt>
              </c:numCache>
            </c:numRef>
          </c:val>
        </c:ser>
        <c:dLbls>
          <c:showLegendKey val="0"/>
          <c:showVal val="1"/>
          <c:showCatName val="0"/>
          <c:showSerName val="0"/>
          <c:showPercent val="0"/>
          <c:showBubbleSize val="0"/>
        </c:dLbls>
        <c:gapWidth val="150"/>
        <c:overlap val="-25"/>
        <c:axId val="146672640"/>
        <c:axId val="146624448"/>
      </c:barChart>
      <c:catAx>
        <c:axId val="146672640"/>
        <c:scaling>
          <c:orientation val="minMax"/>
        </c:scaling>
        <c:delete val="0"/>
        <c:axPos val="b"/>
        <c:majorTickMark val="none"/>
        <c:minorTickMark val="none"/>
        <c:tickLblPos val="none"/>
        <c:crossAx val="146624448"/>
        <c:crosses val="autoZero"/>
        <c:auto val="1"/>
        <c:lblAlgn val="ctr"/>
        <c:lblOffset val="100"/>
        <c:noMultiLvlLbl val="0"/>
      </c:catAx>
      <c:valAx>
        <c:axId val="146624448"/>
        <c:scaling>
          <c:orientation val="minMax"/>
        </c:scaling>
        <c:delete val="1"/>
        <c:axPos val="l"/>
        <c:numFmt formatCode="0%" sourceLinked="1"/>
        <c:majorTickMark val="out"/>
        <c:minorTickMark val="none"/>
        <c:tickLblPos val="none"/>
        <c:crossAx val="146672640"/>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ROADS &amp; STORMWATER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Sheet2!$B$407:$B$413</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Sheet2!$C$407:$C$413</c:f>
              <c:numCache>
                <c:formatCode>0%</c:formatCode>
                <c:ptCount val="7"/>
                <c:pt idx="0">
                  <c:v>1</c:v>
                </c:pt>
                <c:pt idx="1">
                  <c:v>0</c:v>
                </c:pt>
                <c:pt idx="2" formatCode="0.00%">
                  <c:v>0.57140000000000002</c:v>
                </c:pt>
                <c:pt idx="3">
                  <c:v>0</c:v>
                </c:pt>
                <c:pt idx="4" formatCode="0.00%">
                  <c:v>0.42859999999999998</c:v>
                </c:pt>
                <c:pt idx="5">
                  <c:v>0</c:v>
                </c:pt>
                <c:pt idx="6">
                  <c:v>0</c:v>
                </c:pt>
              </c:numCache>
            </c:numRef>
          </c:val>
        </c:ser>
        <c:dLbls>
          <c:showLegendKey val="0"/>
          <c:showVal val="1"/>
          <c:showCatName val="0"/>
          <c:showSerName val="0"/>
          <c:showPercent val="0"/>
          <c:showBubbleSize val="0"/>
        </c:dLbls>
        <c:gapWidth val="150"/>
        <c:overlap val="-25"/>
        <c:axId val="145949184"/>
        <c:axId val="146626752"/>
      </c:barChart>
      <c:catAx>
        <c:axId val="145949184"/>
        <c:scaling>
          <c:orientation val="minMax"/>
        </c:scaling>
        <c:delete val="0"/>
        <c:axPos val="b"/>
        <c:majorTickMark val="none"/>
        <c:minorTickMark val="none"/>
        <c:tickLblPos val="none"/>
        <c:crossAx val="146626752"/>
        <c:crosses val="autoZero"/>
        <c:auto val="1"/>
        <c:lblAlgn val="ctr"/>
        <c:lblOffset val="100"/>
        <c:noMultiLvlLbl val="0"/>
      </c:catAx>
      <c:valAx>
        <c:axId val="146626752"/>
        <c:scaling>
          <c:orientation val="minMax"/>
        </c:scaling>
        <c:delete val="1"/>
        <c:axPos val="l"/>
        <c:numFmt formatCode="0%" sourceLinked="1"/>
        <c:majorTickMark val="out"/>
        <c:minorTickMark val="none"/>
        <c:tickLblPos val="none"/>
        <c:crossAx val="145949184"/>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66" l="0.70000000000000062" r="0.70000000000000062" t="0.75000000000000566" header="0.30000000000000032" footer="0.30000000000000032"/>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ROADS &amp; STORMWATER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Sheet2!$B$416:$B$422</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Sheet2!$C$416:$C$422</c:f>
              <c:numCache>
                <c:formatCode>0.00%</c:formatCode>
                <c:ptCount val="7"/>
                <c:pt idx="0" formatCode="0%">
                  <c:v>1</c:v>
                </c:pt>
                <c:pt idx="1">
                  <c:v>8.4199999999999997E-2</c:v>
                </c:pt>
                <c:pt idx="2" formatCode="0.0%">
                  <c:v>0.26300000000000001</c:v>
                </c:pt>
                <c:pt idx="3">
                  <c:v>0.21049999999999999</c:v>
                </c:pt>
                <c:pt idx="4" formatCode="0%">
                  <c:v>0</c:v>
                </c:pt>
                <c:pt idx="5">
                  <c:v>0.1052</c:v>
                </c:pt>
                <c:pt idx="6" formatCode="0%">
                  <c:v>0</c:v>
                </c:pt>
              </c:numCache>
            </c:numRef>
          </c:val>
        </c:ser>
        <c:dLbls>
          <c:showLegendKey val="0"/>
          <c:showVal val="1"/>
          <c:showCatName val="0"/>
          <c:showSerName val="0"/>
          <c:showPercent val="0"/>
          <c:showBubbleSize val="0"/>
        </c:dLbls>
        <c:gapWidth val="150"/>
        <c:overlap val="-25"/>
        <c:axId val="145950208"/>
        <c:axId val="146653184"/>
      </c:barChart>
      <c:catAx>
        <c:axId val="145950208"/>
        <c:scaling>
          <c:orientation val="minMax"/>
        </c:scaling>
        <c:delete val="0"/>
        <c:axPos val="b"/>
        <c:majorTickMark val="none"/>
        <c:minorTickMark val="none"/>
        <c:tickLblPos val="none"/>
        <c:crossAx val="146653184"/>
        <c:crosses val="autoZero"/>
        <c:auto val="1"/>
        <c:lblAlgn val="ctr"/>
        <c:lblOffset val="100"/>
        <c:noMultiLvlLbl val="0"/>
      </c:catAx>
      <c:valAx>
        <c:axId val="146653184"/>
        <c:scaling>
          <c:orientation val="minMax"/>
        </c:scaling>
        <c:delete val="1"/>
        <c:axPos val="l"/>
        <c:numFmt formatCode="0%" sourceLinked="1"/>
        <c:majorTickMark val="out"/>
        <c:minorTickMark val="none"/>
        <c:tickLblPos val="none"/>
        <c:crossAx val="145950208"/>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CORPORATE SERVICES BUSINESS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Sheet2!$B$100:$B$106</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Sheet2!$C$100:$C$106</c:f>
              <c:numCache>
                <c:formatCode>0%</c:formatCode>
                <c:ptCount val="7"/>
                <c:pt idx="0">
                  <c:v>1</c:v>
                </c:pt>
                <c:pt idx="1">
                  <c:v>0.18</c:v>
                </c:pt>
                <c:pt idx="2">
                  <c:v>0.38</c:v>
                </c:pt>
                <c:pt idx="3">
                  <c:v>0.2</c:v>
                </c:pt>
                <c:pt idx="4">
                  <c:v>0</c:v>
                </c:pt>
                <c:pt idx="5">
                  <c:v>0.16</c:v>
                </c:pt>
                <c:pt idx="6">
                  <c:v>0.08</c:v>
                </c:pt>
              </c:numCache>
            </c:numRef>
          </c:val>
        </c:ser>
        <c:dLbls>
          <c:showLegendKey val="0"/>
          <c:showVal val="1"/>
          <c:showCatName val="0"/>
          <c:showSerName val="0"/>
          <c:showPercent val="0"/>
          <c:showBubbleSize val="0"/>
        </c:dLbls>
        <c:gapWidth val="150"/>
        <c:overlap val="-25"/>
        <c:axId val="145950720"/>
        <c:axId val="147228352"/>
      </c:barChart>
      <c:catAx>
        <c:axId val="145950720"/>
        <c:scaling>
          <c:orientation val="minMax"/>
        </c:scaling>
        <c:delete val="0"/>
        <c:axPos val="b"/>
        <c:majorTickMark val="none"/>
        <c:minorTickMark val="none"/>
        <c:tickLblPos val="none"/>
        <c:crossAx val="147228352"/>
        <c:crosses val="autoZero"/>
        <c:auto val="1"/>
        <c:lblAlgn val="ctr"/>
        <c:lblOffset val="100"/>
        <c:noMultiLvlLbl val="0"/>
      </c:catAx>
      <c:valAx>
        <c:axId val="147228352"/>
        <c:scaling>
          <c:orientation val="minMax"/>
        </c:scaling>
        <c:delete val="1"/>
        <c:axPos val="l"/>
        <c:numFmt formatCode="0%" sourceLinked="1"/>
        <c:majorTickMark val="out"/>
        <c:minorTickMark val="none"/>
        <c:tickLblPos val="none"/>
        <c:crossAx val="145950720"/>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89" l="0.70000000000000062" r="0.70000000000000062" t="0.75000000000000189" header="0.30000000000000032" footer="0.30000000000000032"/>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CORPORATE SERVICES BUSINESS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Sheet2!$B$109:$B$115</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Sheet2!$C$109:$C$115</c:f>
              <c:numCache>
                <c:formatCode>0%</c:formatCode>
                <c:ptCount val="7"/>
                <c:pt idx="0">
                  <c:v>1</c:v>
                </c:pt>
                <c:pt idx="1">
                  <c:v>0</c:v>
                </c:pt>
                <c:pt idx="2">
                  <c:v>0.25</c:v>
                </c:pt>
                <c:pt idx="3">
                  <c:v>0.75</c:v>
                </c:pt>
                <c:pt idx="4">
                  <c:v>0</c:v>
                </c:pt>
                <c:pt idx="5">
                  <c:v>0</c:v>
                </c:pt>
                <c:pt idx="6">
                  <c:v>0</c:v>
                </c:pt>
              </c:numCache>
            </c:numRef>
          </c:val>
        </c:ser>
        <c:dLbls>
          <c:showLegendKey val="0"/>
          <c:showVal val="1"/>
          <c:showCatName val="0"/>
          <c:showSerName val="0"/>
          <c:showPercent val="0"/>
          <c:showBubbleSize val="0"/>
        </c:dLbls>
        <c:gapWidth val="150"/>
        <c:overlap val="-25"/>
        <c:axId val="147400192"/>
        <c:axId val="147230080"/>
      </c:barChart>
      <c:catAx>
        <c:axId val="147400192"/>
        <c:scaling>
          <c:orientation val="minMax"/>
        </c:scaling>
        <c:delete val="0"/>
        <c:axPos val="b"/>
        <c:majorTickMark val="none"/>
        <c:minorTickMark val="none"/>
        <c:tickLblPos val="none"/>
        <c:crossAx val="147230080"/>
        <c:crosses val="autoZero"/>
        <c:auto val="1"/>
        <c:lblAlgn val="ctr"/>
        <c:lblOffset val="100"/>
        <c:noMultiLvlLbl val="0"/>
      </c:catAx>
      <c:valAx>
        <c:axId val="147230080"/>
        <c:scaling>
          <c:orientation val="minMax"/>
        </c:scaling>
        <c:delete val="1"/>
        <c:axPos val="l"/>
        <c:numFmt formatCode="0%" sourceLinked="1"/>
        <c:majorTickMark val="out"/>
        <c:minorTickMark val="none"/>
        <c:tickLblPos val="none"/>
        <c:crossAx val="147400192"/>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LEGAL SERVICES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Sheet2!$B$426:$B$432</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Sheet2!$C$426:$C$432</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147075584"/>
        <c:axId val="147231808"/>
      </c:barChart>
      <c:catAx>
        <c:axId val="147075584"/>
        <c:scaling>
          <c:orientation val="minMax"/>
        </c:scaling>
        <c:delete val="0"/>
        <c:axPos val="b"/>
        <c:majorTickMark val="none"/>
        <c:minorTickMark val="none"/>
        <c:tickLblPos val="none"/>
        <c:crossAx val="147231808"/>
        <c:crosses val="autoZero"/>
        <c:auto val="1"/>
        <c:lblAlgn val="ctr"/>
        <c:lblOffset val="100"/>
        <c:noMultiLvlLbl val="0"/>
      </c:catAx>
      <c:valAx>
        <c:axId val="147231808"/>
        <c:scaling>
          <c:orientation val="minMax"/>
        </c:scaling>
        <c:delete val="1"/>
        <c:axPos val="l"/>
        <c:numFmt formatCode="0%" sourceLinked="1"/>
        <c:majorTickMark val="out"/>
        <c:minorTickMark val="none"/>
        <c:tickLblPos val="none"/>
        <c:crossAx val="147075584"/>
        <c:crosses val="autoZero"/>
        <c:crossBetween val="between"/>
      </c:valAx>
    </c:plotArea>
    <c:legend>
      <c:legendPos val="b"/>
      <c:layout/>
      <c:overlay val="0"/>
      <c:txPr>
        <a:bodyPr/>
        <a:lstStyle/>
        <a:p>
          <a:pPr>
            <a:defRPr sz="1100" b="1">
              <a:latin typeface="Arial Narrow" pitchFamily="34" charset="0"/>
            </a:defRPr>
          </a:pPr>
          <a:endParaRPr lang="en-US"/>
        </a:p>
      </c:txPr>
    </c:legend>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SOUND GOVERNANCE UNIT OVERVIEW OPERATING PROJECTS - SDBIP 2011 / 2012 Q1</a:t>
            </a:r>
            <a:endParaRPr lang="en-US" sz="1600">
              <a:latin typeface="Arial Narrow" pitchFamily="34" charset="0"/>
            </a:endParaRPr>
          </a:p>
        </c:rich>
      </c:tx>
      <c:layout>
        <c:manualLayout>
          <c:xMode val="edge"/>
          <c:yMode val="edge"/>
          <c:x val="0.12161813409687425"/>
          <c:y val="1.9138755980861243E-2"/>
        </c:manualLayout>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Sheet2!$B$435:$B$441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Sheet2!$C$435:$C$441</c:f>
              <c:numCache>
                <c:formatCode>0%</c:formatCode>
                <c:ptCount val="7"/>
                <c:pt idx="0">
                  <c:v>1</c:v>
                </c:pt>
                <c:pt idx="1">
                  <c:v>0.2</c:v>
                </c:pt>
                <c:pt idx="2">
                  <c:v>0.5</c:v>
                </c:pt>
                <c:pt idx="3">
                  <c:v>0.3</c:v>
                </c:pt>
                <c:pt idx="4">
                  <c:v>0</c:v>
                </c:pt>
                <c:pt idx="5">
                  <c:v>0</c:v>
                </c:pt>
                <c:pt idx="6">
                  <c:v>0</c:v>
                </c:pt>
              </c:numCache>
            </c:numRef>
          </c:val>
        </c:ser>
        <c:dLbls>
          <c:showLegendKey val="0"/>
          <c:showVal val="1"/>
          <c:showCatName val="0"/>
          <c:showSerName val="0"/>
          <c:showPercent val="0"/>
          <c:showBubbleSize val="0"/>
        </c:dLbls>
        <c:gapWidth val="150"/>
        <c:overlap val="-25"/>
        <c:axId val="146948096"/>
        <c:axId val="147234112"/>
      </c:barChart>
      <c:catAx>
        <c:axId val="146948096"/>
        <c:scaling>
          <c:orientation val="minMax"/>
        </c:scaling>
        <c:delete val="0"/>
        <c:axPos val="b"/>
        <c:majorTickMark val="none"/>
        <c:minorTickMark val="none"/>
        <c:tickLblPos val="none"/>
        <c:crossAx val="147234112"/>
        <c:crosses val="autoZero"/>
        <c:auto val="1"/>
        <c:lblAlgn val="ctr"/>
        <c:lblOffset val="100"/>
        <c:noMultiLvlLbl val="0"/>
      </c:catAx>
      <c:valAx>
        <c:axId val="147234112"/>
        <c:scaling>
          <c:orientation val="minMax"/>
        </c:scaling>
        <c:delete val="1"/>
        <c:axPos val="l"/>
        <c:numFmt formatCode="0%" sourceLinked="1"/>
        <c:majorTickMark val="out"/>
        <c:minorTickMark val="none"/>
        <c:tickLblPos val="none"/>
        <c:crossAx val="146948096"/>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1" i="0" u="none" strike="noStrike" kern="1200" baseline="0">
                <a:solidFill>
                  <a:sysClr val="windowText" lastClr="000000"/>
                </a:solidFill>
                <a:latin typeface="Arial Narrow" pitchFamily="34" charset="0"/>
                <a:ea typeface="+mn-ea"/>
                <a:cs typeface="+mn-cs"/>
              </a:rPr>
              <a:t>HRM, OCCUPATIONAL HEALTH, OD &amp; SD UNIT OVERVIEW  </a:t>
            </a:r>
            <a:r>
              <a:rPr lang="en-US" sz="1600" baseline="0">
                <a:latin typeface="Arial Narrow" pitchFamily="34" charset="0"/>
              </a:rPr>
              <a:t>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Sheet2!$B$445:$B$451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Sheet2!$C$445:$C$451</c:f>
              <c:numCache>
                <c:formatCode>0%</c:formatCode>
                <c:ptCount val="7"/>
                <c:pt idx="0">
                  <c:v>1</c:v>
                </c:pt>
                <c:pt idx="1">
                  <c:v>0.2</c:v>
                </c:pt>
                <c:pt idx="2">
                  <c:v>0.36</c:v>
                </c:pt>
                <c:pt idx="3">
                  <c:v>0.12</c:v>
                </c:pt>
                <c:pt idx="4">
                  <c:v>0</c:v>
                </c:pt>
                <c:pt idx="5">
                  <c:v>0.32</c:v>
                </c:pt>
                <c:pt idx="6">
                  <c:v>0</c:v>
                </c:pt>
              </c:numCache>
            </c:numRef>
          </c:val>
        </c:ser>
        <c:dLbls>
          <c:showLegendKey val="0"/>
          <c:showVal val="1"/>
          <c:showCatName val="0"/>
          <c:showSerName val="0"/>
          <c:showPercent val="0"/>
          <c:showBubbleSize val="0"/>
        </c:dLbls>
        <c:gapWidth val="150"/>
        <c:overlap val="-25"/>
        <c:axId val="146950144"/>
        <c:axId val="147785408"/>
      </c:barChart>
      <c:catAx>
        <c:axId val="146950144"/>
        <c:scaling>
          <c:orientation val="minMax"/>
        </c:scaling>
        <c:delete val="0"/>
        <c:axPos val="b"/>
        <c:majorTickMark val="none"/>
        <c:minorTickMark val="none"/>
        <c:tickLblPos val="none"/>
        <c:crossAx val="147785408"/>
        <c:crosses val="autoZero"/>
        <c:auto val="1"/>
        <c:lblAlgn val="ctr"/>
        <c:lblOffset val="100"/>
        <c:noMultiLvlLbl val="0"/>
      </c:catAx>
      <c:valAx>
        <c:axId val="147785408"/>
        <c:scaling>
          <c:orientation val="minMax"/>
        </c:scaling>
        <c:delete val="1"/>
        <c:axPos val="l"/>
        <c:numFmt formatCode="0%" sourceLinked="1"/>
        <c:majorTickMark val="out"/>
        <c:minorTickMark val="none"/>
        <c:tickLblPos val="none"/>
        <c:crossAx val="146950144"/>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INFORMATION COMMUNICTION TECHNOLOGY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Sheet2!$B$455:$B$461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Sheet2!$C$455:$C$461</c:f>
              <c:numCache>
                <c:formatCode>0%</c:formatCode>
                <c:ptCount val="7"/>
                <c:pt idx="0">
                  <c:v>1</c:v>
                </c:pt>
                <c:pt idx="1">
                  <c:v>0</c:v>
                </c:pt>
                <c:pt idx="2">
                  <c:v>0</c:v>
                </c:pt>
                <c:pt idx="3">
                  <c:v>1</c:v>
                </c:pt>
                <c:pt idx="4">
                  <c:v>0</c:v>
                </c:pt>
                <c:pt idx="5">
                  <c:v>0</c:v>
                </c:pt>
                <c:pt idx="6">
                  <c:v>0</c:v>
                </c:pt>
              </c:numCache>
            </c:numRef>
          </c:val>
        </c:ser>
        <c:dLbls>
          <c:showLegendKey val="0"/>
          <c:showVal val="1"/>
          <c:showCatName val="0"/>
          <c:showSerName val="0"/>
          <c:showPercent val="0"/>
          <c:showBubbleSize val="0"/>
        </c:dLbls>
        <c:gapWidth val="150"/>
        <c:overlap val="-25"/>
        <c:axId val="147077120"/>
        <c:axId val="147824640"/>
      </c:barChart>
      <c:catAx>
        <c:axId val="147077120"/>
        <c:scaling>
          <c:orientation val="minMax"/>
        </c:scaling>
        <c:delete val="0"/>
        <c:axPos val="b"/>
        <c:majorTickMark val="none"/>
        <c:minorTickMark val="none"/>
        <c:tickLblPos val="none"/>
        <c:crossAx val="147824640"/>
        <c:crosses val="autoZero"/>
        <c:auto val="1"/>
        <c:lblAlgn val="ctr"/>
        <c:lblOffset val="100"/>
        <c:noMultiLvlLbl val="0"/>
      </c:catAx>
      <c:valAx>
        <c:axId val="147824640"/>
        <c:scaling>
          <c:orientation val="minMax"/>
        </c:scaling>
        <c:delete val="1"/>
        <c:axPos val="l"/>
        <c:numFmt formatCode="0%" sourceLinked="1"/>
        <c:majorTickMark val="out"/>
        <c:minorTickMark val="none"/>
        <c:tickLblPos val="none"/>
        <c:crossAx val="147077120"/>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655" l="0.70000000000000062" r="0.70000000000000062" t="0.7500000000000065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INFORMATION COMMUNICTION TECHNOLOGY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Sheet2!$B$464:$B$470</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Sheet2!$C$464:$C$470</c:f>
              <c:numCache>
                <c:formatCode>0%</c:formatCode>
                <c:ptCount val="7"/>
                <c:pt idx="0">
                  <c:v>1</c:v>
                </c:pt>
                <c:pt idx="1">
                  <c:v>0</c:v>
                </c:pt>
                <c:pt idx="2">
                  <c:v>0.25</c:v>
                </c:pt>
                <c:pt idx="3">
                  <c:v>0.75</c:v>
                </c:pt>
                <c:pt idx="4">
                  <c:v>0</c:v>
                </c:pt>
                <c:pt idx="5">
                  <c:v>0</c:v>
                </c:pt>
                <c:pt idx="6">
                  <c:v>0</c:v>
                </c:pt>
              </c:numCache>
            </c:numRef>
          </c:val>
        </c:ser>
        <c:dLbls>
          <c:showLegendKey val="0"/>
          <c:showVal val="1"/>
          <c:showCatName val="0"/>
          <c:showSerName val="0"/>
          <c:showPercent val="0"/>
          <c:showBubbleSize val="0"/>
        </c:dLbls>
        <c:gapWidth val="150"/>
        <c:overlap val="-25"/>
        <c:axId val="148596736"/>
        <c:axId val="147826368"/>
      </c:barChart>
      <c:catAx>
        <c:axId val="148596736"/>
        <c:scaling>
          <c:orientation val="minMax"/>
        </c:scaling>
        <c:delete val="0"/>
        <c:axPos val="b"/>
        <c:majorTickMark val="none"/>
        <c:minorTickMark val="none"/>
        <c:tickLblPos val="none"/>
        <c:crossAx val="147826368"/>
        <c:crosses val="autoZero"/>
        <c:auto val="1"/>
        <c:lblAlgn val="ctr"/>
        <c:lblOffset val="100"/>
        <c:noMultiLvlLbl val="0"/>
      </c:catAx>
      <c:valAx>
        <c:axId val="147826368"/>
        <c:scaling>
          <c:orientation val="minMax"/>
        </c:scaling>
        <c:delete val="1"/>
        <c:axPos val="l"/>
        <c:numFmt formatCode="0%" sourceLinked="1"/>
        <c:majorTickMark val="out"/>
        <c:minorTickMark val="none"/>
        <c:tickLblPos val="none"/>
        <c:crossAx val="148596736"/>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677" l="0.70000000000000062" r="0.70000000000000062" t="0.750000000000006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b="1" i="0" u="none" strike="noStrike" kern="1200" baseline="0">
                <a:solidFill>
                  <a:sysClr val="windowText" lastClr="000000"/>
                </a:solidFill>
                <a:latin typeface="+mn-lt"/>
                <a:ea typeface="+mn-ea"/>
                <a:cs typeface="+mn-cs"/>
              </a:defRPr>
            </a:pPr>
            <a:r>
              <a:rPr lang="en-US" sz="1600" b="1" i="0" u="none" strike="noStrike" kern="1200" baseline="0">
                <a:solidFill>
                  <a:sysClr val="windowText" lastClr="000000"/>
                </a:solidFill>
                <a:latin typeface="Arial" pitchFamily="34" charset="0"/>
                <a:ea typeface="+mn-ea"/>
                <a:cs typeface="Arial" pitchFamily="34" charset="0"/>
              </a:rPr>
              <a:t>INTERNAL AUDIT UNIT OVERVIEW OPERATING PROJECTS - SDBIP 2011 / 2012 Q1</a:t>
            </a:r>
          </a:p>
        </c:rich>
      </c:tx>
      <c:layout>
        <c:manualLayout>
          <c:xMode val="edge"/>
          <c:yMode val="edge"/>
          <c:x val="0.12161813409687425"/>
          <c:y val="2.8708133971291867E-2"/>
        </c:manualLayout>
      </c:layout>
      <c:overlay val="0"/>
    </c:title>
    <c:autoTitleDeleted val="0"/>
    <c:plotArea>
      <c:layout>
        <c:manualLayout>
          <c:layoutTarget val="inner"/>
          <c:xMode val="edge"/>
          <c:yMode val="edge"/>
          <c:x val="2.6977124183006559E-2"/>
          <c:y val="0.16505540213426084"/>
          <c:w val="0.95434640522875813"/>
          <c:h val="0.52680440489584401"/>
        </c:manualLayout>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dLbl>
              <c:idx val="0"/>
              <c:spPr/>
              <c:txPr>
                <a:bodyPr/>
                <a:lstStyle/>
                <a:p>
                  <a:pPr algn="ctr" rtl="0">
                    <a:defRPr lang="en-US" sz="12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dLbl>
            <c:dLbl>
              <c:idx val="1"/>
              <c:layout/>
              <c:tx>
                <c:rich>
                  <a:bodyPr/>
                  <a:lstStyle/>
                  <a:p>
                    <a:pPr algn="ctr" rtl="0">
                      <a:defRPr lang="en-US" sz="1200" b="0" i="0" u="none" strike="noStrike" kern="1200" baseline="0">
                        <a:solidFill>
                          <a:sysClr val="windowText" lastClr="000000"/>
                        </a:solidFill>
                        <a:latin typeface="Arial Narrow" pitchFamily="34" charset="0"/>
                        <a:ea typeface="+mn-ea"/>
                        <a:cs typeface="+mn-cs"/>
                      </a:defRPr>
                    </a:pPr>
                    <a:r>
                      <a:rPr lang="en-US" sz="1200" b="0" i="0" u="none" strike="noStrike" kern="1200" baseline="0">
                        <a:solidFill>
                          <a:sysClr val="windowText" lastClr="000000"/>
                        </a:solidFill>
                        <a:latin typeface="Arial Narrow" pitchFamily="34" charset="0"/>
                        <a:ea typeface="+mn-ea"/>
                        <a:cs typeface="+mn-cs"/>
                      </a:rPr>
                      <a:t>4</a:t>
                    </a:r>
                    <a:r>
                      <a:rPr lang="en-US" sz="1100" b="0" i="0" u="none" strike="noStrike" kern="1200" baseline="0">
                        <a:solidFill>
                          <a:sysClr val="windowText" lastClr="000000"/>
                        </a:solidFill>
                        <a:latin typeface="Arial Narrow" pitchFamily="34" charset="0"/>
                        <a:ea typeface="+mn-ea"/>
                        <a:cs typeface="+mn-cs"/>
                      </a:rPr>
                      <a:t>4.44</a:t>
                    </a:r>
                    <a:r>
                      <a:rPr lang="en-US" sz="1400" b="0" i="0" u="none" strike="noStrike" kern="1200" baseline="0">
                        <a:solidFill>
                          <a:sysClr val="windowText" lastClr="000000"/>
                        </a:solidFill>
                        <a:latin typeface="Arial Narrow" pitchFamily="34" charset="0"/>
                        <a:ea typeface="+mn-ea"/>
                        <a:cs typeface="+mn-cs"/>
                      </a:rPr>
                      <a:t>%</a:t>
                    </a:r>
                  </a:p>
                </c:rich>
              </c:tx>
              <c:spPr/>
              <c:showLegendKey val="0"/>
              <c:showVal val="1"/>
              <c:showCatName val="0"/>
              <c:showSerName val="0"/>
              <c:showPercent val="0"/>
              <c:showBubbleSize val="0"/>
            </c:dLbl>
            <c:dLbl>
              <c:idx val="2"/>
              <c:spPr/>
              <c:txPr>
                <a:bodyPr/>
                <a:lstStyle/>
                <a:p>
                  <a:pPr algn="ctr" rtl="0">
                    <a:defRPr lang="en-US" sz="12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dLbl>
            <c:dLbl>
              <c:idx val="3"/>
              <c:spPr/>
              <c:txPr>
                <a:bodyPr/>
                <a:lstStyle/>
                <a:p>
                  <a:pPr algn="ctr" rtl="0">
                    <a:defRPr lang="en-US" sz="12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dLbl>
            <c:dLbl>
              <c:idx val="4"/>
              <c:spPr/>
              <c:txPr>
                <a:bodyPr/>
                <a:lstStyle/>
                <a:p>
                  <a:pPr algn="ctr" rtl="0">
                    <a:defRPr lang="en-US" sz="12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dLbl>
            <c:dLbl>
              <c:idx val="5"/>
              <c:spPr/>
              <c:txPr>
                <a:bodyPr/>
                <a:lstStyle/>
                <a:p>
                  <a:pPr algn="ctr" rtl="0">
                    <a:defRPr lang="en-US" sz="12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dLbl>
            <c:dLbl>
              <c:idx val="6"/>
              <c:spPr/>
              <c:txPr>
                <a:bodyPr/>
                <a:lstStyle/>
                <a:p>
                  <a:pPr algn="ctr" rtl="0">
                    <a:defRPr lang="en-US" sz="1200" b="0" i="0" u="none" strike="noStrike" kern="1200" baseline="0">
                      <a:solidFill>
                        <a:sysClr val="windowText" lastClr="000000"/>
                      </a:solidFill>
                      <a:latin typeface="Arial Narrow" pitchFamily="34" charset="0"/>
                      <a:ea typeface="+mn-ea"/>
                      <a:cs typeface="+mn-cs"/>
                    </a:defRPr>
                  </a:pPr>
                  <a:endParaRPr lang="en-US"/>
                </a:p>
              </c:txPr>
              <c:showLegendKey val="0"/>
              <c:showVal val="1"/>
              <c:showCatName val="0"/>
              <c:showSerName val="0"/>
              <c:showPercent val="0"/>
              <c:showBubbleSize val="0"/>
            </c:dLbl>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Sheet2!$B$118:$B$124</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Sheet2!$C$118:$C$124</c:f>
              <c:numCache>
                <c:formatCode>0.00%</c:formatCode>
                <c:ptCount val="7"/>
                <c:pt idx="0" formatCode="0%">
                  <c:v>1</c:v>
                </c:pt>
                <c:pt idx="1">
                  <c:v>0.44440000000000002</c:v>
                </c:pt>
                <c:pt idx="2">
                  <c:v>0.33329999999999999</c:v>
                </c:pt>
                <c:pt idx="3" formatCode="0%">
                  <c:v>0</c:v>
                </c:pt>
                <c:pt idx="4" formatCode="0%">
                  <c:v>0</c:v>
                </c:pt>
                <c:pt idx="5">
                  <c:v>0.22220000000000001</c:v>
                </c:pt>
                <c:pt idx="6" formatCode="0%">
                  <c:v>0</c:v>
                </c:pt>
              </c:numCache>
            </c:numRef>
          </c:val>
        </c:ser>
        <c:dLbls>
          <c:showLegendKey val="0"/>
          <c:showVal val="1"/>
          <c:showCatName val="0"/>
          <c:showSerName val="0"/>
          <c:showPercent val="0"/>
          <c:showBubbleSize val="0"/>
        </c:dLbls>
        <c:gapWidth val="150"/>
        <c:overlap val="-25"/>
        <c:axId val="57178624"/>
        <c:axId val="58525952"/>
      </c:barChart>
      <c:catAx>
        <c:axId val="57178624"/>
        <c:scaling>
          <c:orientation val="minMax"/>
        </c:scaling>
        <c:delete val="0"/>
        <c:axPos val="b"/>
        <c:majorTickMark val="none"/>
        <c:minorTickMark val="none"/>
        <c:tickLblPos val="none"/>
        <c:crossAx val="58525952"/>
        <c:crosses val="autoZero"/>
        <c:auto val="1"/>
        <c:lblAlgn val="ctr"/>
        <c:lblOffset val="100"/>
        <c:noMultiLvlLbl val="0"/>
      </c:catAx>
      <c:valAx>
        <c:axId val="58525952"/>
        <c:scaling>
          <c:orientation val="minMax"/>
        </c:scaling>
        <c:delete val="1"/>
        <c:axPos val="l"/>
        <c:numFmt formatCode="0%" sourceLinked="1"/>
        <c:majorTickMark val="out"/>
        <c:minorTickMark val="none"/>
        <c:tickLblPos val="none"/>
        <c:crossAx val="57178624"/>
        <c:crosses val="autoZero"/>
        <c:crossBetween val="between"/>
      </c:valAx>
    </c:plotArea>
    <c:legend>
      <c:legendPos val="b"/>
      <c:layout>
        <c:manualLayout>
          <c:xMode val="edge"/>
          <c:yMode val="edge"/>
          <c:x val="0.20026960784313724"/>
          <c:y val="0.76421533531076369"/>
          <c:w val="0.67624183006536043"/>
          <c:h val="0.21846510517882134"/>
        </c:manualLayout>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paperSize="9"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DEVELOPMENT SERVICES BUSINESS UNIT OVERVIEW OPERATING PROJECTS - SDBIP 2011 / 2012 Q1</a:t>
            </a: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Sheet2!$B$82:$B$88</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Sheet2!$C$82:$C$88</c:f>
              <c:numCache>
                <c:formatCode>0%</c:formatCode>
                <c:ptCount val="7"/>
                <c:pt idx="0">
                  <c:v>1</c:v>
                </c:pt>
                <c:pt idx="1">
                  <c:v>0.1</c:v>
                </c:pt>
                <c:pt idx="2">
                  <c:v>0.2</c:v>
                </c:pt>
                <c:pt idx="3">
                  <c:v>0.4</c:v>
                </c:pt>
                <c:pt idx="4">
                  <c:v>0</c:v>
                </c:pt>
                <c:pt idx="5" formatCode="0.00%">
                  <c:v>2.5000000000000001E-2</c:v>
                </c:pt>
                <c:pt idx="6" formatCode="0.00%">
                  <c:v>0.27500000000000002</c:v>
                </c:pt>
              </c:numCache>
            </c:numRef>
          </c:val>
        </c:ser>
        <c:dLbls>
          <c:showLegendKey val="0"/>
          <c:showVal val="1"/>
          <c:showCatName val="0"/>
          <c:showSerName val="0"/>
          <c:showPercent val="0"/>
          <c:showBubbleSize val="0"/>
        </c:dLbls>
        <c:gapWidth val="150"/>
        <c:overlap val="-25"/>
        <c:axId val="148197376"/>
        <c:axId val="147829248"/>
      </c:barChart>
      <c:catAx>
        <c:axId val="148197376"/>
        <c:scaling>
          <c:orientation val="minMax"/>
        </c:scaling>
        <c:delete val="0"/>
        <c:axPos val="b"/>
        <c:majorTickMark val="none"/>
        <c:minorTickMark val="none"/>
        <c:tickLblPos val="none"/>
        <c:crossAx val="147829248"/>
        <c:crosses val="autoZero"/>
        <c:auto val="1"/>
        <c:lblAlgn val="ctr"/>
        <c:lblOffset val="100"/>
        <c:noMultiLvlLbl val="0"/>
      </c:catAx>
      <c:valAx>
        <c:axId val="147829248"/>
        <c:scaling>
          <c:orientation val="minMax"/>
        </c:scaling>
        <c:delete val="1"/>
        <c:axPos val="l"/>
        <c:numFmt formatCode="0%" sourceLinked="1"/>
        <c:majorTickMark val="out"/>
        <c:minorTickMark val="none"/>
        <c:tickLblPos val="none"/>
        <c:crossAx val="148197376"/>
        <c:crosses val="autoZero"/>
        <c:crossBetween val="between"/>
      </c:valAx>
    </c:plotArea>
    <c:legend>
      <c:legendPos val="b"/>
      <c:layout/>
      <c:overlay val="0"/>
      <c:txPr>
        <a:bodyPr/>
        <a:lstStyle/>
        <a:p>
          <a:pPr>
            <a:defRPr sz="1200"/>
          </a:pPr>
          <a:endParaRPr lang="en-US"/>
        </a:p>
      </c:txPr>
    </c:legend>
    <c:plotVisOnly val="1"/>
    <c:dispBlanksAs val="gap"/>
    <c:showDLblsOverMax val="0"/>
  </c:chart>
  <c:txPr>
    <a:bodyPr/>
    <a:lstStyle/>
    <a:p>
      <a:pPr>
        <a:defRPr sz="1600">
          <a:latin typeface="Arial Narrow" pitchFamily="34" charset="0"/>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DEVELOPMENT SERVICES BUSINESS UNIT OVERVIEW CAPITAL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Sheet2!$B$91:$B$97</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Sheet2!$C$91:$C$97</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148199424"/>
        <c:axId val="147830976"/>
      </c:barChart>
      <c:catAx>
        <c:axId val="148199424"/>
        <c:scaling>
          <c:orientation val="minMax"/>
        </c:scaling>
        <c:delete val="0"/>
        <c:axPos val="b"/>
        <c:majorTickMark val="none"/>
        <c:minorTickMark val="none"/>
        <c:tickLblPos val="none"/>
        <c:crossAx val="147830976"/>
        <c:crosses val="autoZero"/>
        <c:auto val="1"/>
        <c:lblAlgn val="ctr"/>
        <c:lblOffset val="100"/>
        <c:noMultiLvlLbl val="0"/>
      </c:catAx>
      <c:valAx>
        <c:axId val="147830976"/>
        <c:scaling>
          <c:orientation val="minMax"/>
        </c:scaling>
        <c:delete val="1"/>
        <c:axPos val="l"/>
        <c:numFmt formatCode="0%" sourceLinked="1"/>
        <c:majorTickMark val="out"/>
        <c:minorTickMark val="none"/>
        <c:tickLblPos val="none"/>
        <c:crossAx val="148199424"/>
        <c:crosses val="autoZero"/>
        <c:crossBetween val="between"/>
      </c:valAx>
      <c:spPr>
        <a:noFill/>
        <a:ln w="25400">
          <a:noFill/>
        </a:ln>
      </c:spPr>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1" i="0" u="none" strike="noStrike" kern="1200" baseline="0">
                <a:solidFill>
                  <a:sysClr val="windowText" lastClr="000000"/>
                </a:solidFill>
                <a:latin typeface="Arial Narrow" pitchFamily="34" charset="0"/>
                <a:ea typeface="+mn-ea"/>
                <a:cs typeface="+mn-cs"/>
              </a:rPr>
              <a:t>ECONOMIC DEVELOPMENT UNIT OVERVIEW  </a:t>
            </a:r>
            <a:r>
              <a:rPr lang="en-US" sz="1600" baseline="0">
                <a:latin typeface="Arial Narrow" pitchFamily="34" charset="0"/>
              </a:rPr>
              <a:t>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Sheet2!$B$474:$B$480</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Sheet2!$C$474:$C$480</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148534272"/>
        <c:axId val="148389888"/>
      </c:barChart>
      <c:catAx>
        <c:axId val="148534272"/>
        <c:scaling>
          <c:orientation val="minMax"/>
        </c:scaling>
        <c:delete val="0"/>
        <c:axPos val="b"/>
        <c:majorTickMark val="none"/>
        <c:minorTickMark val="none"/>
        <c:tickLblPos val="none"/>
        <c:crossAx val="148389888"/>
        <c:crosses val="autoZero"/>
        <c:auto val="1"/>
        <c:lblAlgn val="ctr"/>
        <c:lblOffset val="100"/>
        <c:noMultiLvlLbl val="0"/>
      </c:catAx>
      <c:valAx>
        <c:axId val="148389888"/>
        <c:scaling>
          <c:orientation val="minMax"/>
        </c:scaling>
        <c:delete val="1"/>
        <c:axPos val="l"/>
        <c:numFmt formatCode="0%" sourceLinked="1"/>
        <c:majorTickMark val="out"/>
        <c:minorTickMark val="none"/>
        <c:tickLblPos val="none"/>
        <c:crossAx val="148534272"/>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677" l="0.70000000000000062" r="0.70000000000000062" t="0.7500000000000067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1" i="0" u="none" strike="noStrike" kern="1200" baseline="0">
                <a:solidFill>
                  <a:sysClr val="windowText" lastClr="000000"/>
                </a:solidFill>
                <a:latin typeface="Arial Narrow" pitchFamily="34" charset="0"/>
                <a:ea typeface="+mn-ea"/>
                <a:cs typeface="+mn-cs"/>
              </a:rPr>
              <a:t>ECONOMIC DEVELOPMENT UNIT OVERVIEW  OPERATING PROJECTS - SDBIP 2011 / 2012 Q1</a:t>
            </a:r>
          </a:p>
        </c:rich>
      </c:tx>
      <c:layout/>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cat>
            <c:strRef>
              <c:f>Sheet2!$B$483:$B$489</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Sheet2!$C$483:$C$489</c:f>
              <c:numCache>
                <c:formatCode>0%</c:formatCode>
                <c:ptCount val="7"/>
                <c:pt idx="0">
                  <c:v>1</c:v>
                </c:pt>
                <c:pt idx="1">
                  <c:v>0</c:v>
                </c:pt>
                <c:pt idx="2">
                  <c:v>0</c:v>
                </c:pt>
                <c:pt idx="3">
                  <c:v>0</c:v>
                </c:pt>
                <c:pt idx="4">
                  <c:v>0</c:v>
                </c:pt>
                <c:pt idx="5">
                  <c:v>0</c:v>
                </c:pt>
                <c:pt idx="6">
                  <c:v>1</c:v>
                </c:pt>
              </c:numCache>
            </c:numRef>
          </c:val>
        </c:ser>
        <c:dLbls>
          <c:showLegendKey val="0"/>
          <c:showVal val="1"/>
          <c:showCatName val="0"/>
          <c:showSerName val="0"/>
          <c:showPercent val="0"/>
          <c:showBubbleSize val="0"/>
        </c:dLbls>
        <c:gapWidth val="150"/>
        <c:overlap val="-25"/>
        <c:axId val="148535296"/>
        <c:axId val="148391616"/>
      </c:barChart>
      <c:catAx>
        <c:axId val="148535296"/>
        <c:scaling>
          <c:orientation val="minMax"/>
        </c:scaling>
        <c:delete val="0"/>
        <c:axPos val="b"/>
        <c:majorTickMark val="none"/>
        <c:minorTickMark val="none"/>
        <c:tickLblPos val="none"/>
        <c:crossAx val="148391616"/>
        <c:crosses val="autoZero"/>
        <c:auto val="1"/>
        <c:lblAlgn val="ctr"/>
        <c:lblOffset val="100"/>
        <c:noMultiLvlLbl val="0"/>
      </c:catAx>
      <c:valAx>
        <c:axId val="148391616"/>
        <c:scaling>
          <c:orientation val="minMax"/>
        </c:scaling>
        <c:delete val="1"/>
        <c:axPos val="l"/>
        <c:numFmt formatCode="0%" sourceLinked="1"/>
        <c:majorTickMark val="out"/>
        <c:minorTickMark val="none"/>
        <c:tickLblPos val="none"/>
        <c:crossAx val="148535296"/>
        <c:crosses val="autoZero"/>
        <c:crossBetween val="between"/>
      </c:valAx>
      <c:spPr>
        <a:noFill/>
        <a:ln w="25400">
          <a:noFill/>
        </a:ln>
      </c:spPr>
    </c:plotArea>
    <c:legend>
      <c:legendPos val="b"/>
      <c:layout/>
      <c:overlay val="0"/>
      <c:txPr>
        <a:bodyPr/>
        <a:lstStyle/>
        <a:p>
          <a:pPr>
            <a:defRPr b="1"/>
          </a:pPr>
          <a:endParaRPr lang="en-US"/>
        </a:p>
      </c:txPr>
    </c:legend>
    <c:plotVisOnly val="1"/>
    <c:dispBlanksAs val="gap"/>
    <c:showDLblsOverMax val="0"/>
  </c:chart>
  <c:printSettings>
    <c:headerFooter/>
    <c:pageMargins b="0.75000000000000699" l="0.70000000000000062" r="0.70000000000000062" t="0.75000000000000699"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aseline="0">
                <a:latin typeface="Arial Narrow" pitchFamily="34" charset="0"/>
              </a:rPr>
              <a:t>PLANNING, HOUSING, REAL ESTATE &amp; VALUATIONS UNIT OVERVIEW OPERATING PROJECTS - SDBIP 2011 / 2012 Q1</a:t>
            </a:r>
            <a:endParaRPr lang="en-US" sz="1600">
              <a:latin typeface="Arial Narrow" pitchFamily="34" charset="0"/>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Sheet2!$B$493:$B$499</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Sheet2!$C$493:$C$499</c:f>
              <c:numCache>
                <c:formatCode>0.0%</c:formatCode>
                <c:ptCount val="7"/>
                <c:pt idx="0" formatCode="0%">
                  <c:v>1</c:v>
                </c:pt>
                <c:pt idx="1">
                  <c:v>0.13800000000000001</c:v>
                </c:pt>
                <c:pt idx="2">
                  <c:v>0.27600000000000002</c:v>
                </c:pt>
                <c:pt idx="3" formatCode="0%">
                  <c:v>0.55000000000000004</c:v>
                </c:pt>
                <c:pt idx="4" formatCode="0%">
                  <c:v>0</c:v>
                </c:pt>
                <c:pt idx="5" formatCode="0.00%">
                  <c:v>3.44E-2</c:v>
                </c:pt>
                <c:pt idx="6" formatCode="0%">
                  <c:v>0</c:v>
                </c:pt>
              </c:numCache>
            </c:numRef>
          </c:val>
        </c:ser>
        <c:dLbls>
          <c:showLegendKey val="0"/>
          <c:showVal val="1"/>
          <c:showCatName val="0"/>
          <c:showSerName val="0"/>
          <c:showPercent val="0"/>
          <c:showBubbleSize val="0"/>
        </c:dLbls>
        <c:gapWidth val="150"/>
        <c:overlap val="-25"/>
        <c:axId val="148998144"/>
        <c:axId val="148394496"/>
      </c:barChart>
      <c:catAx>
        <c:axId val="148998144"/>
        <c:scaling>
          <c:orientation val="minMax"/>
        </c:scaling>
        <c:delete val="0"/>
        <c:axPos val="b"/>
        <c:majorTickMark val="none"/>
        <c:minorTickMark val="none"/>
        <c:tickLblPos val="none"/>
        <c:crossAx val="148394496"/>
        <c:crosses val="autoZero"/>
        <c:auto val="1"/>
        <c:lblAlgn val="ctr"/>
        <c:lblOffset val="100"/>
        <c:noMultiLvlLbl val="0"/>
      </c:catAx>
      <c:valAx>
        <c:axId val="148394496"/>
        <c:scaling>
          <c:orientation val="minMax"/>
        </c:scaling>
        <c:delete val="1"/>
        <c:axPos val="l"/>
        <c:numFmt formatCode="0%" sourceLinked="1"/>
        <c:majorTickMark val="out"/>
        <c:minorTickMark val="none"/>
        <c:tickLblPos val="none"/>
        <c:crossAx val="148998144"/>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699" l="0.70000000000000062" r="0.70000000000000062" t="0.75000000000000699"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Narrow" pitchFamily="34" charset="0"/>
              </a:defRPr>
            </a:pPr>
            <a:r>
              <a:rPr lang="en-US" sz="1600" b="1" i="0" u="none" strike="noStrike" kern="1200" baseline="0">
                <a:solidFill>
                  <a:sysClr val="windowText" lastClr="000000"/>
                </a:solidFill>
                <a:latin typeface="Arial Narrow" pitchFamily="34" charset="0"/>
                <a:ea typeface="+mn-ea"/>
                <a:cs typeface="Arial" pitchFamily="34" charset="0"/>
              </a:rPr>
              <a:t>MAYORAL SPECIAL PROJECTS OVERVIEW OPERATING PROJECTS - SDBIP 2011 / 2012 Q1</a:t>
            </a:r>
          </a:p>
        </c:rich>
      </c:tx>
      <c:layout/>
      <c:overlay val="0"/>
    </c:title>
    <c:autoTitleDeleted val="0"/>
    <c:plotArea>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dLbl>
              <c:idx val="0"/>
              <c:spPr/>
              <c:txPr>
                <a:bodyPr/>
                <a:lstStyle/>
                <a:p>
                  <a:pPr>
                    <a:defRPr sz="1200">
                      <a:latin typeface="Arial Narrow" pitchFamily="34" charset="0"/>
                      <a:cs typeface="Arial" pitchFamily="34" charset="0"/>
                    </a:defRPr>
                  </a:pPr>
                  <a:endParaRPr lang="en-US"/>
                </a:p>
              </c:txPr>
              <c:showLegendKey val="0"/>
              <c:showVal val="1"/>
              <c:showCatName val="0"/>
              <c:showSerName val="0"/>
              <c:showPercent val="0"/>
              <c:showBubbleSize val="0"/>
            </c:dLbl>
            <c:txPr>
              <a:bodyPr/>
              <a:lstStyle/>
              <a:p>
                <a:pPr>
                  <a:defRPr sz="1400">
                    <a:latin typeface="Arial Narrow" pitchFamily="34" charset="0"/>
                    <a:cs typeface="Arial" pitchFamily="34" charset="0"/>
                  </a:defRPr>
                </a:pPr>
                <a:endParaRPr lang="en-US"/>
              </a:p>
            </c:txPr>
            <c:showLegendKey val="0"/>
            <c:showVal val="1"/>
            <c:showCatName val="0"/>
            <c:showSerName val="0"/>
            <c:showPercent val="0"/>
            <c:showBubbleSize val="0"/>
            <c:showLeaderLines val="0"/>
          </c:dLbls>
          <c:cat>
            <c:strRef>
              <c:f>Sheet2!$B$127:$B$133</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Sheet2!$C$127:$C$133</c:f>
              <c:numCache>
                <c:formatCode>0.00%</c:formatCode>
                <c:ptCount val="7"/>
                <c:pt idx="0" formatCode="0%">
                  <c:v>1</c:v>
                </c:pt>
                <c:pt idx="1">
                  <c:v>0.36359999999999998</c:v>
                </c:pt>
                <c:pt idx="2">
                  <c:v>0.45450000000000002</c:v>
                </c:pt>
                <c:pt idx="3">
                  <c:v>0.18179999999999999</c:v>
                </c:pt>
                <c:pt idx="4" formatCode="0%">
                  <c:v>0</c:v>
                </c:pt>
                <c:pt idx="5" formatCode="0%">
                  <c:v>0</c:v>
                </c:pt>
                <c:pt idx="6" formatCode="0%">
                  <c:v>0</c:v>
                </c:pt>
              </c:numCache>
            </c:numRef>
          </c:val>
        </c:ser>
        <c:dLbls>
          <c:showLegendKey val="0"/>
          <c:showVal val="1"/>
          <c:showCatName val="0"/>
          <c:showSerName val="0"/>
          <c:showPercent val="0"/>
          <c:showBubbleSize val="0"/>
        </c:dLbls>
        <c:gapWidth val="150"/>
        <c:overlap val="-25"/>
        <c:axId val="59004928"/>
        <c:axId val="58528256"/>
      </c:barChart>
      <c:catAx>
        <c:axId val="59004928"/>
        <c:scaling>
          <c:orientation val="minMax"/>
        </c:scaling>
        <c:delete val="0"/>
        <c:axPos val="b"/>
        <c:majorTickMark val="none"/>
        <c:minorTickMark val="none"/>
        <c:tickLblPos val="none"/>
        <c:crossAx val="58528256"/>
        <c:crosses val="autoZero"/>
        <c:auto val="1"/>
        <c:lblAlgn val="ctr"/>
        <c:lblOffset val="100"/>
        <c:noMultiLvlLbl val="0"/>
      </c:catAx>
      <c:valAx>
        <c:axId val="58528256"/>
        <c:scaling>
          <c:orientation val="minMax"/>
        </c:scaling>
        <c:delete val="1"/>
        <c:axPos val="l"/>
        <c:numFmt formatCode="0%" sourceLinked="1"/>
        <c:majorTickMark val="out"/>
        <c:minorTickMark val="none"/>
        <c:tickLblPos val="none"/>
        <c:crossAx val="59004928"/>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pitchFamily="34" charset="0"/>
                <a:cs typeface="Arial" pitchFamily="34" charset="0"/>
              </a:defRPr>
            </a:pPr>
            <a:r>
              <a:rPr lang="en-US" sz="1600" baseline="0">
                <a:latin typeface="Arial" pitchFamily="34" charset="0"/>
                <a:cs typeface="Arial" pitchFamily="34" charset="0"/>
              </a:rPr>
              <a:t>MAYORAL SPECIAL PROJECTS OVERVIEW CAPITAL PROJECTS - SDBIP 2011 / 2012 Q1</a:t>
            </a:r>
            <a:endParaRPr lang="en-US" sz="1600">
              <a:latin typeface="Arial" pitchFamily="34" charset="0"/>
              <a:cs typeface="Arial" pitchFamily="34" charset="0"/>
            </a:endParaRPr>
          </a:p>
        </c:rich>
      </c:tx>
      <c:overlay val="0"/>
    </c:title>
    <c:autoTitleDeleted val="0"/>
    <c:plotArea>
      <c:layout/>
      <c:barChart>
        <c:barDir val="col"/>
        <c:grouping val="clustered"/>
        <c:varyColors val="0"/>
        <c:ser>
          <c:idx val="1"/>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Sheet2!$B$136:$B$142</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Sheet2!$C$136:$C$142</c:f>
              <c:numCache>
                <c:formatCode>0.00%</c:formatCode>
                <c:ptCount val="7"/>
                <c:pt idx="0" formatCode="0%">
                  <c:v>1</c:v>
                </c:pt>
                <c:pt idx="1">
                  <c:v>0.18179999999999999</c:v>
                </c:pt>
                <c:pt idx="2">
                  <c:v>9.0999999999999998E-2</c:v>
                </c:pt>
                <c:pt idx="3">
                  <c:v>0.72719999999999996</c:v>
                </c:pt>
                <c:pt idx="4" formatCode="0%">
                  <c:v>0</c:v>
                </c:pt>
                <c:pt idx="5" formatCode="0%">
                  <c:v>0</c:v>
                </c:pt>
                <c:pt idx="6" formatCode="0%">
                  <c:v>0</c:v>
                </c:pt>
              </c:numCache>
            </c:numRef>
          </c:val>
        </c:ser>
        <c:dLbls>
          <c:showLegendKey val="0"/>
          <c:showVal val="1"/>
          <c:showCatName val="0"/>
          <c:showSerName val="0"/>
          <c:showPercent val="0"/>
          <c:showBubbleSize val="0"/>
        </c:dLbls>
        <c:gapWidth val="150"/>
        <c:overlap val="-25"/>
        <c:axId val="59005952"/>
        <c:axId val="58529984"/>
      </c:barChart>
      <c:catAx>
        <c:axId val="59005952"/>
        <c:scaling>
          <c:orientation val="minMax"/>
        </c:scaling>
        <c:delete val="0"/>
        <c:axPos val="b"/>
        <c:majorTickMark val="none"/>
        <c:minorTickMark val="none"/>
        <c:tickLblPos val="none"/>
        <c:crossAx val="58529984"/>
        <c:crosses val="autoZero"/>
        <c:auto val="1"/>
        <c:lblAlgn val="ctr"/>
        <c:lblOffset val="100"/>
        <c:noMultiLvlLbl val="0"/>
      </c:catAx>
      <c:valAx>
        <c:axId val="58529984"/>
        <c:scaling>
          <c:orientation val="minMax"/>
        </c:scaling>
        <c:delete val="1"/>
        <c:axPos val="l"/>
        <c:numFmt formatCode="0%" sourceLinked="1"/>
        <c:majorTickMark val="out"/>
        <c:minorTickMark val="none"/>
        <c:tickLblPos val="none"/>
        <c:crossAx val="59005952"/>
        <c:crosses val="autoZero"/>
        <c:crossBetween val="between"/>
      </c:valAx>
      <c:spPr>
        <a:noFill/>
        <a:ln w="25400">
          <a:noFill/>
        </a:ln>
      </c:spPr>
    </c:plotArea>
    <c:legend>
      <c:legendPos val="b"/>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INTERGRATED DEVELOPMENT PLAN UNIT OVERVIEW OPERATING PROJECTS - SDBIP 2011 / 2012 Q1</a:t>
            </a:r>
            <a:endParaRPr lang="en-US" sz="1600"/>
          </a:p>
        </c:rich>
      </c:tx>
      <c:layout/>
      <c:overlay val="0"/>
    </c:title>
    <c:autoTitleDeleted val="0"/>
    <c:plotArea>
      <c:layout>
        <c:manualLayout>
          <c:layoutTarget val="inner"/>
          <c:xMode val="edge"/>
          <c:yMode val="edge"/>
          <c:x val="2.6666666666666672E-2"/>
          <c:y val="0.16644338118022373"/>
          <c:w val="0.94666666666666666"/>
          <c:h val="0.54701226939933889"/>
        </c:manualLayout>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Sheet2!$B$145:$B$151</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Sheet2!$C$145:$C$151</c:f>
              <c:numCache>
                <c:formatCode>0%</c:formatCode>
                <c:ptCount val="7"/>
                <c:pt idx="0">
                  <c:v>1</c:v>
                </c:pt>
                <c:pt idx="1">
                  <c:v>0</c:v>
                </c:pt>
                <c:pt idx="2">
                  <c:v>0</c:v>
                </c:pt>
                <c:pt idx="3">
                  <c:v>0.75</c:v>
                </c:pt>
                <c:pt idx="4">
                  <c:v>0</c:v>
                </c:pt>
                <c:pt idx="5">
                  <c:v>0.25</c:v>
                </c:pt>
                <c:pt idx="6">
                  <c:v>0</c:v>
                </c:pt>
              </c:numCache>
            </c:numRef>
          </c:val>
        </c:ser>
        <c:dLbls>
          <c:showLegendKey val="0"/>
          <c:showVal val="1"/>
          <c:showCatName val="0"/>
          <c:showSerName val="0"/>
          <c:showPercent val="0"/>
          <c:showBubbleSize val="0"/>
        </c:dLbls>
        <c:gapWidth val="150"/>
        <c:overlap val="-25"/>
        <c:axId val="59460096"/>
        <c:axId val="59433536"/>
      </c:barChart>
      <c:catAx>
        <c:axId val="59460096"/>
        <c:scaling>
          <c:orientation val="minMax"/>
        </c:scaling>
        <c:delete val="0"/>
        <c:axPos val="b"/>
        <c:majorTickMark val="none"/>
        <c:minorTickMark val="none"/>
        <c:tickLblPos val="none"/>
        <c:crossAx val="59433536"/>
        <c:crosses val="autoZero"/>
        <c:auto val="1"/>
        <c:lblAlgn val="ctr"/>
        <c:lblOffset val="100"/>
        <c:noMultiLvlLbl val="0"/>
      </c:catAx>
      <c:valAx>
        <c:axId val="59433536"/>
        <c:scaling>
          <c:orientation val="minMax"/>
        </c:scaling>
        <c:delete val="1"/>
        <c:axPos val="l"/>
        <c:numFmt formatCode="0%" sourceLinked="1"/>
        <c:majorTickMark val="out"/>
        <c:minorTickMark val="none"/>
        <c:tickLblPos val="none"/>
        <c:crossAx val="59460096"/>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480314960629928" l="0.70866141732283539" r="0.70866141732283539" t="0.7480314960629928" header="0.31496062992126039" footer="0.31496062992126039"/>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latin typeface="Arial Narrow" pitchFamily="34" charset="0"/>
              </a:rPr>
              <a:t>SPEAKER'S OFFICE UNIT OVERVIEW OPERATING PROJECTS - SDBIP 2011 / 2012 Q1</a:t>
            </a:r>
            <a:endParaRPr lang="en-US" sz="1600">
              <a:latin typeface="Arial Narrow" pitchFamily="34" charset="0"/>
            </a:endParaRPr>
          </a:p>
        </c:rich>
      </c:tx>
      <c:layout/>
      <c:overlay val="0"/>
    </c:title>
    <c:autoTitleDeleted val="0"/>
    <c:plotArea>
      <c:layout>
        <c:manualLayout>
          <c:layoutTarget val="inner"/>
          <c:xMode val="edge"/>
          <c:yMode val="edge"/>
          <c:x val="2.6666666666666672E-2"/>
          <c:y val="0.13426491994177583"/>
          <c:w val="0.94666666666666666"/>
          <c:h val="0.59493449781659391"/>
        </c:manualLayout>
      </c:layout>
      <c:barChart>
        <c:barDir val="col"/>
        <c:grouping val="clustered"/>
        <c:varyColors val="0"/>
        <c:ser>
          <c:idx val="0"/>
          <c:order val="0"/>
          <c:invertIfNegative val="0"/>
          <c:dPt>
            <c:idx val="0"/>
            <c:invertIfNegative val="0"/>
            <c:bubble3D val="0"/>
            <c:spPr>
              <a:solidFill>
                <a:schemeClr val="tx1"/>
              </a:solidFill>
            </c:spPr>
          </c:dPt>
          <c:dPt>
            <c:idx val="1"/>
            <c:invertIfNegative val="0"/>
            <c:bubble3D val="0"/>
            <c:spPr>
              <a:solidFill>
                <a:srgbClr val="FF0000"/>
              </a:solidFill>
            </c:spPr>
          </c:dPt>
          <c:dPt>
            <c:idx val="2"/>
            <c:invertIfNegative val="0"/>
            <c:bubble3D val="0"/>
            <c:spPr>
              <a:solidFill>
                <a:schemeClr val="accent6"/>
              </a:solidFill>
            </c:spPr>
          </c:dPt>
          <c:dPt>
            <c:idx val="3"/>
            <c:invertIfNegative val="0"/>
            <c:bubble3D val="0"/>
            <c:spPr>
              <a:solidFill>
                <a:srgbClr val="92D050"/>
              </a:solidFill>
            </c:spPr>
          </c:dPt>
          <c:dPt>
            <c:idx val="4"/>
            <c:invertIfNegative val="0"/>
            <c:bubble3D val="0"/>
            <c:spPr>
              <a:solidFill>
                <a:srgbClr val="00B0F0"/>
              </a:solidFill>
            </c:spPr>
          </c:dPt>
          <c:dPt>
            <c:idx val="5"/>
            <c:invertIfNegative val="0"/>
            <c:bubble3D val="0"/>
            <c:spPr>
              <a:solidFill>
                <a:srgbClr val="FFFF00"/>
              </a:solidFill>
            </c:spPr>
          </c:dPt>
          <c:dPt>
            <c:idx val="6"/>
            <c:invertIfNegative val="0"/>
            <c:bubble3D val="0"/>
            <c:spPr>
              <a:solidFill>
                <a:schemeClr val="accent6">
                  <a:lumMod val="50000"/>
                </a:schemeClr>
              </a:solidFill>
            </c:spPr>
          </c:dPt>
          <c:dLbls>
            <c:txPr>
              <a:bodyPr/>
              <a:lstStyle/>
              <a:p>
                <a:pPr>
                  <a:defRPr sz="1200">
                    <a:latin typeface="Arial Narrow" pitchFamily="34" charset="0"/>
                  </a:defRPr>
                </a:pPr>
                <a:endParaRPr lang="en-US"/>
              </a:p>
            </c:txPr>
            <c:showLegendKey val="0"/>
            <c:showVal val="1"/>
            <c:showCatName val="0"/>
            <c:showSerName val="0"/>
            <c:showPercent val="0"/>
            <c:showBubbleSize val="0"/>
            <c:showLeaderLines val="0"/>
          </c:dLbls>
          <c:cat>
            <c:strRef>
              <c:f>Sheet2!$B$154:$B$160</c:f>
              <c:strCache>
                <c:ptCount val="7"/>
                <c:pt idx="0">
                  <c:v>TOTAL PROJECTS</c:v>
                </c:pt>
                <c:pt idx="1">
                  <c:v>NIL ACHIEVED</c:v>
                </c:pt>
                <c:pt idx="2">
                  <c:v>TARGET PARTIALLY MET</c:v>
                </c:pt>
                <c:pt idx="3">
                  <c:v>TARGET MET</c:v>
                </c:pt>
                <c:pt idx="4">
                  <c:v>TARGET EXCEEDED</c:v>
                </c:pt>
                <c:pt idx="5">
                  <c:v>NOT APPLICABLE</c:v>
                </c:pt>
                <c:pt idx="6">
                  <c:v>NO INFORMATION RECEIVED</c:v>
                </c:pt>
              </c:strCache>
            </c:strRef>
          </c:cat>
          <c:val>
            <c:numRef>
              <c:f>Sheet2!$C$154:$C$160</c:f>
              <c:numCache>
                <c:formatCode>0.0%</c:formatCode>
                <c:ptCount val="7"/>
                <c:pt idx="0" formatCode="0%">
                  <c:v>1</c:v>
                </c:pt>
                <c:pt idx="1">
                  <c:v>0.625</c:v>
                </c:pt>
                <c:pt idx="2" formatCode="0%">
                  <c:v>0.25</c:v>
                </c:pt>
                <c:pt idx="3" formatCode="0%">
                  <c:v>0</c:v>
                </c:pt>
                <c:pt idx="4" formatCode="0%">
                  <c:v>0</c:v>
                </c:pt>
                <c:pt idx="5">
                  <c:v>0.125</c:v>
                </c:pt>
                <c:pt idx="6" formatCode="0%">
                  <c:v>0</c:v>
                </c:pt>
              </c:numCache>
            </c:numRef>
          </c:val>
        </c:ser>
        <c:dLbls>
          <c:showLegendKey val="0"/>
          <c:showVal val="1"/>
          <c:showCatName val="0"/>
          <c:showSerName val="0"/>
          <c:showPercent val="0"/>
          <c:showBubbleSize val="0"/>
        </c:dLbls>
        <c:gapWidth val="150"/>
        <c:overlap val="-25"/>
        <c:axId val="59553792"/>
        <c:axId val="59435840"/>
      </c:barChart>
      <c:catAx>
        <c:axId val="59553792"/>
        <c:scaling>
          <c:orientation val="minMax"/>
        </c:scaling>
        <c:delete val="0"/>
        <c:axPos val="b"/>
        <c:majorTickMark val="none"/>
        <c:minorTickMark val="none"/>
        <c:tickLblPos val="none"/>
        <c:crossAx val="59435840"/>
        <c:crosses val="autoZero"/>
        <c:auto val="1"/>
        <c:lblAlgn val="ctr"/>
        <c:lblOffset val="100"/>
        <c:noMultiLvlLbl val="0"/>
      </c:catAx>
      <c:valAx>
        <c:axId val="59435840"/>
        <c:scaling>
          <c:orientation val="minMax"/>
        </c:scaling>
        <c:delete val="1"/>
        <c:axPos val="l"/>
        <c:numFmt formatCode="0%" sourceLinked="1"/>
        <c:majorTickMark val="out"/>
        <c:minorTickMark val="none"/>
        <c:tickLblPos val="none"/>
        <c:crossAx val="59553792"/>
        <c:crosses val="autoZero"/>
        <c:crossBetween val="between"/>
      </c:valAx>
    </c:plotArea>
    <c:legend>
      <c:legendPos val="b"/>
      <c:layout/>
      <c:overlay val="0"/>
      <c:txPr>
        <a:bodyPr/>
        <a:lstStyle/>
        <a:p>
          <a:pPr>
            <a:defRPr sz="1200" b="1">
              <a:latin typeface="Arial Narrow" pitchFamily="34" charset="0"/>
            </a:defRPr>
          </a:pPr>
          <a:endParaRPr lang="en-US"/>
        </a:p>
      </c:txPr>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3</xdr:col>
      <xdr:colOff>168088</xdr:colOff>
      <xdr:row>6</xdr:row>
      <xdr:rowOff>161283</xdr:rowOff>
    </xdr:from>
    <xdr:to>
      <xdr:col>7</xdr:col>
      <xdr:colOff>268941</xdr:colOff>
      <xdr:row>26</xdr:row>
      <xdr:rowOff>144556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9823" y="1573224"/>
          <a:ext cx="2476500" cy="37932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4885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171450</xdr:colOff>
      <xdr:row>7</xdr:row>
      <xdr:rowOff>161925</xdr:rowOff>
    </xdr:from>
    <xdr:to>
      <xdr:col>6</xdr:col>
      <xdr:colOff>209550</xdr:colOff>
      <xdr:row>27</xdr:row>
      <xdr:rowOff>145198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0650" y="1733550"/>
          <a:ext cx="2476500" cy="37932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3421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8175</xdr:rowOff>
    </xdr:to>
    <xdr:graphicFrame macro="">
      <xdr:nvGraphicFramePr>
        <xdr:cNvPr id="4926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28575</xdr:colOff>
      <xdr:row>19</xdr:row>
      <xdr:rowOff>9525</xdr:rowOff>
    </xdr:from>
    <xdr:to>
      <xdr:col>6</xdr:col>
      <xdr:colOff>904875</xdr:colOff>
      <xdr:row>39</xdr:row>
      <xdr:rowOff>180975</xdr:rowOff>
    </xdr:to>
    <xdr:graphicFrame macro="">
      <xdr:nvGraphicFramePr>
        <xdr:cNvPr id="4957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4988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28575</xdr:colOff>
      <xdr:row>19</xdr:row>
      <xdr:rowOff>9525</xdr:rowOff>
    </xdr:from>
    <xdr:to>
      <xdr:col>6</xdr:col>
      <xdr:colOff>904875</xdr:colOff>
      <xdr:row>39</xdr:row>
      <xdr:rowOff>180975</xdr:rowOff>
    </xdr:to>
    <xdr:graphicFrame macro="">
      <xdr:nvGraphicFramePr>
        <xdr:cNvPr id="5018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049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190500</xdr:colOff>
      <xdr:row>9</xdr:row>
      <xdr:rowOff>95250</xdr:rowOff>
    </xdr:from>
    <xdr:to>
      <xdr:col>6</xdr:col>
      <xdr:colOff>228600</xdr:colOff>
      <xdr:row>29</xdr:row>
      <xdr:rowOff>78523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9700" y="2047875"/>
          <a:ext cx="2476500" cy="379327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3483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6</xdr:col>
      <xdr:colOff>876300</xdr:colOff>
      <xdr:row>69</xdr:row>
      <xdr:rowOff>171450</xdr:rowOff>
    </xdr:to>
    <xdr:graphicFrame macro="">
      <xdr:nvGraphicFramePr>
        <xdr:cNvPr id="3483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19</xdr:row>
      <xdr:rowOff>9525</xdr:rowOff>
    </xdr:from>
    <xdr:to>
      <xdr:col>6</xdr:col>
      <xdr:colOff>0</xdr:colOff>
      <xdr:row>39</xdr:row>
      <xdr:rowOff>209550</xdr:rowOff>
    </xdr:to>
    <xdr:graphicFrame macro="">
      <xdr:nvGraphicFramePr>
        <xdr:cNvPr id="7829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609600</xdr:colOff>
      <xdr:row>59</xdr:row>
      <xdr:rowOff>0</xdr:rowOff>
    </xdr:from>
    <xdr:to>
      <xdr:col>6</xdr:col>
      <xdr:colOff>0</xdr:colOff>
      <xdr:row>79</xdr:row>
      <xdr:rowOff>200025</xdr:rowOff>
    </xdr:to>
    <xdr:graphicFrame macro="">
      <xdr:nvGraphicFramePr>
        <xdr:cNvPr id="7829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101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101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132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6</xdr:col>
      <xdr:colOff>876300</xdr:colOff>
      <xdr:row>69</xdr:row>
      <xdr:rowOff>171450</xdr:rowOff>
    </xdr:to>
    <xdr:graphicFrame macro="">
      <xdr:nvGraphicFramePr>
        <xdr:cNvPr id="5132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163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48</xdr:row>
      <xdr:rowOff>171450</xdr:rowOff>
    </xdr:from>
    <xdr:to>
      <xdr:col>7</xdr:col>
      <xdr:colOff>652650</xdr:colOff>
      <xdr:row>69</xdr:row>
      <xdr:rowOff>162900</xdr:rowOff>
    </xdr:to>
    <xdr:graphicFrame macro="">
      <xdr:nvGraphicFramePr>
        <xdr:cNvPr id="51630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193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193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22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224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25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25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142875</xdr:colOff>
      <xdr:row>8</xdr:row>
      <xdr:rowOff>9525</xdr:rowOff>
    </xdr:from>
    <xdr:to>
      <xdr:col>6</xdr:col>
      <xdr:colOff>180975</xdr:colOff>
      <xdr:row>27</xdr:row>
      <xdr:rowOff>183298</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 y="2076450"/>
          <a:ext cx="2476500" cy="379327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3514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3514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95250</xdr:colOff>
      <xdr:row>18</xdr:row>
      <xdr:rowOff>171450</xdr:rowOff>
    </xdr:from>
    <xdr:to>
      <xdr:col>7</xdr:col>
      <xdr:colOff>738375</xdr:colOff>
      <xdr:row>39</xdr:row>
      <xdr:rowOff>162900</xdr:rowOff>
    </xdr:to>
    <xdr:graphicFrame macro="">
      <xdr:nvGraphicFramePr>
        <xdr:cNvPr id="5306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306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337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337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7</xdr:col>
      <xdr:colOff>100853</xdr:colOff>
      <xdr:row>29</xdr:row>
      <xdr:rowOff>173773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735" y="2173941"/>
          <a:ext cx="2476500" cy="379327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367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367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28575</xdr:colOff>
      <xdr:row>19</xdr:row>
      <xdr:rowOff>9524</xdr:rowOff>
    </xdr:from>
    <xdr:to>
      <xdr:col>7</xdr:col>
      <xdr:colOff>671700</xdr:colOff>
      <xdr:row>39</xdr:row>
      <xdr:rowOff>181949</xdr:rowOff>
    </xdr:to>
    <xdr:graphicFrame macro="">
      <xdr:nvGraphicFramePr>
        <xdr:cNvPr id="5398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398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238125</xdr:colOff>
      <xdr:row>8</xdr:row>
      <xdr:rowOff>9525</xdr:rowOff>
    </xdr:from>
    <xdr:to>
      <xdr:col>6</xdr:col>
      <xdr:colOff>276225</xdr:colOff>
      <xdr:row>27</xdr:row>
      <xdr:rowOff>183298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7325" y="2009775"/>
          <a:ext cx="2476500" cy="379327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3545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3545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449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480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51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39</xdr:row>
      <xdr:rowOff>180975</xdr:rowOff>
    </xdr:to>
    <xdr:graphicFrame macro="">
      <xdr:nvGraphicFramePr>
        <xdr:cNvPr id="554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70</xdr:row>
      <xdr:rowOff>0</xdr:rowOff>
    </xdr:to>
    <xdr:graphicFrame macro="">
      <xdr:nvGraphicFramePr>
        <xdr:cNvPr id="55419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171450</xdr:colOff>
      <xdr:row>10</xdr:row>
      <xdr:rowOff>142875</xdr:rowOff>
    </xdr:from>
    <xdr:to>
      <xdr:col>6</xdr:col>
      <xdr:colOff>209550</xdr:colOff>
      <xdr:row>30</xdr:row>
      <xdr:rowOff>126148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0650" y="2333625"/>
          <a:ext cx="2476500" cy="379327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3576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48</xdr:row>
      <xdr:rowOff>200025</xdr:rowOff>
    </xdr:from>
    <xdr:to>
      <xdr:col>7</xdr:col>
      <xdr:colOff>671700</xdr:colOff>
      <xdr:row>69</xdr:row>
      <xdr:rowOff>191475</xdr:rowOff>
    </xdr:to>
    <xdr:graphicFrame macro="">
      <xdr:nvGraphicFramePr>
        <xdr:cNvPr id="3576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590550</xdr:colOff>
      <xdr:row>19</xdr:row>
      <xdr:rowOff>9525</xdr:rowOff>
    </xdr:from>
    <xdr:to>
      <xdr:col>7</xdr:col>
      <xdr:colOff>624075</xdr:colOff>
      <xdr:row>40</xdr:row>
      <xdr:rowOff>9525</xdr:rowOff>
    </xdr:to>
    <xdr:graphicFrame macro="">
      <xdr:nvGraphicFramePr>
        <xdr:cNvPr id="3166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70</xdr:row>
      <xdr:rowOff>0</xdr:rowOff>
    </xdr:to>
    <xdr:graphicFrame macro="">
      <xdr:nvGraphicFramePr>
        <xdr:cNvPr id="3166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5593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5593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2</xdr:col>
      <xdr:colOff>57150</xdr:colOff>
      <xdr:row>4</xdr:row>
      <xdr:rowOff>95250</xdr:rowOff>
    </xdr:from>
    <xdr:to>
      <xdr:col>6</xdr:col>
      <xdr:colOff>390525</xdr:colOff>
      <xdr:row>30</xdr:row>
      <xdr:rowOff>180975</xdr:rowOff>
    </xdr:to>
    <xdr:pic>
      <xdr:nvPicPr>
        <xdr:cNvPr id="42546"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1276350" y="1143000"/>
          <a:ext cx="2771775" cy="5038725"/>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4681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8625</xdr:rowOff>
    </xdr:to>
    <xdr:graphicFrame macro="">
      <xdr:nvGraphicFramePr>
        <xdr:cNvPr id="4731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4763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4763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0</xdr:rowOff>
    </xdr:to>
    <xdr:graphicFrame macro="">
      <xdr:nvGraphicFramePr>
        <xdr:cNvPr id="4793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4825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49</xdr:row>
      <xdr:rowOff>0</xdr:rowOff>
    </xdr:from>
    <xdr:to>
      <xdr:col>7</xdr:col>
      <xdr:colOff>643125</xdr:colOff>
      <xdr:row>69</xdr:row>
      <xdr:rowOff>201000</xdr:rowOff>
    </xdr:to>
    <xdr:graphicFrame macro="">
      <xdr:nvGraphicFramePr>
        <xdr:cNvPr id="4825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28575</xdr:colOff>
      <xdr:row>19</xdr:row>
      <xdr:rowOff>9525</xdr:rowOff>
    </xdr:from>
    <xdr:to>
      <xdr:col>7</xdr:col>
      <xdr:colOff>671700</xdr:colOff>
      <xdr:row>40</xdr:row>
      <xdr:rowOff>975</xdr:rowOff>
    </xdr:to>
    <xdr:graphicFrame macro="">
      <xdr:nvGraphicFramePr>
        <xdr:cNvPr id="4855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A1%20Schedule%20-%20Ver%202.3.%20%20-%2002%20December%202010%20-%2025%20April%2020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Copy%20of%20SDBIP%202011_Qtr%201%20Report%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Two%20SDBIP2011_Qtr%201%20Report%20(11%2010%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17102011IC%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Water%20and%20Sanitation%2013%20October%202011%2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Roads%20and%20Transportation%20SDBIP%202011_Qtr%201%20Report%20(2)%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20Sound%20Governance191011%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1%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adeleineJ\Local%20Settings\Temporary%20Internet%20Files\Content.Outlook\D29IB1HD\A1%20Schedule%20-%20Ver%202.3.%20%20-%2002%20December%202010%20-%2025%20April%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madeleinej\Local%20Settings\Temporary%20Internet%20Files\Content.Outlook\VLE3XZEG\COMMUNITY%20SERVICE%20PROVISION%20AND%20DELIVERY%20MANAGE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DBIP%202010_2011\SDBIP%20Master%20Template_2010_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NMI\Desktop\DICI\EY%20Dbn-Pietermartizburg\BUDGET%202011_12%20PREPARATION\Revised%20Budget%20input%20table%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madeleinej\Local%20Settings\Temporary%20Internet%20Files\Content.Outlook\VLE3XZEG\INFRASTRUCTURE%20DEVELOPMENT,%20SERVICE%20DELIVERY%20AND%20MAINTENAN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20(4)%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20(2)%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indrasenc\Local%20Settings\Temporary%20Internet%20Files\Content.Outlook\XEQEK586\SDBIP%202011_Qtr%201%20Repor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s>
    <sheetDataSet>
      <sheetData sheetId="0" refreshError="1"/>
      <sheetData sheetId="1" refreshError="1"/>
      <sheetData sheetId="2" refreshError="1">
        <row r="15">
          <cell r="B15" t="str">
            <v>Budget Year 2011/12</v>
          </cell>
        </row>
        <row r="30">
          <cell r="B30" t="str">
            <v>Description</v>
          </cell>
        </row>
        <row r="33">
          <cell r="B33" t="str">
            <v>Ref</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 val="Compatibility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Nkosi"/>
      <sheetName val="Comm.Serv.-Dr. Dyer "/>
      <sheetName val="WASTE MNGMNT"/>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ANNEX.K"/>
      <sheetName val="CAPITAL PLAN"/>
      <sheetName val="Sheet1"/>
      <sheetName val="PLAN, HOUS, RE &amp; VALU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Nkosi"/>
      <sheetName val="Comm.Serv.-Dr. Dyer "/>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ANNEX.K"/>
      <sheetName val="CAPITAL PLAN"/>
      <sheetName val="Sheet1"/>
      <sheetName val="PLAN, HOUS, RE &amp; VALUA"/>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s>
    <sheetDataSet>
      <sheetData sheetId="0" refreshError="1"/>
      <sheetData sheetId="1" refreshError="1"/>
      <sheetData sheetId="2" refreshError="1">
        <row r="15">
          <cell r="B15" t="str">
            <v>Budget Year 2011/12</v>
          </cell>
        </row>
        <row r="30">
          <cell r="B30" t="str">
            <v>Description</v>
          </cell>
        </row>
        <row r="33">
          <cell r="B33" t="str">
            <v>Ref</v>
          </cell>
        </row>
      </sheetData>
      <sheetData sheetId="3" refreshError="1"/>
      <sheetData sheetId="4" refreshError="1"/>
      <sheetData sheetId="5" refreshError="1"/>
      <sheetData sheetId="6" refreshError="1"/>
      <sheetData sheetId="7" refreshError="1">
        <row r="27">
          <cell r="A27" t="str">
            <v>Expenditure - Standard</v>
          </cell>
        </row>
        <row r="28">
          <cell r="A28" t="str">
            <v>Governance and administration</v>
          </cell>
          <cell r="I28">
            <v>862869648</v>
          </cell>
        </row>
        <row r="29">
          <cell r="A29" t="str">
            <v>Executive and council</v>
          </cell>
          <cell r="I29">
            <v>69786620</v>
          </cell>
        </row>
        <row r="30">
          <cell r="A30" t="str">
            <v>Budget and treasury office</v>
          </cell>
          <cell r="I30">
            <v>611127456</v>
          </cell>
        </row>
        <row r="31">
          <cell r="A31" t="str">
            <v>Corporate services</v>
          </cell>
          <cell r="I31">
            <v>181955572</v>
          </cell>
        </row>
        <row r="32">
          <cell r="A32" t="str">
            <v>Community and public safety</v>
          </cell>
          <cell r="I32">
            <v>394983571</v>
          </cell>
        </row>
        <row r="33">
          <cell r="A33" t="str">
            <v>Community and social services</v>
          </cell>
          <cell r="I33">
            <v>44542678</v>
          </cell>
        </row>
        <row r="34">
          <cell r="A34" t="str">
            <v>Sport and recreation</v>
          </cell>
          <cell r="I34">
            <v>91985137</v>
          </cell>
        </row>
        <row r="35">
          <cell r="A35" t="str">
            <v>Public safety</v>
          </cell>
          <cell r="I35">
            <v>178175529</v>
          </cell>
        </row>
        <row r="36">
          <cell r="A36" t="str">
            <v>Housing</v>
          </cell>
          <cell r="I36">
            <v>31954190</v>
          </cell>
        </row>
        <row r="37">
          <cell r="A37" t="str">
            <v>Health</v>
          </cell>
          <cell r="I37">
            <v>48326037</v>
          </cell>
        </row>
        <row r="38">
          <cell r="A38" t="str">
            <v>Economic and environmental services</v>
          </cell>
        </row>
        <row r="39">
          <cell r="A39" t="str">
            <v>Planning and development</v>
          </cell>
          <cell r="I39">
            <v>71569040</v>
          </cell>
        </row>
        <row r="40">
          <cell r="A40" t="str">
            <v>Road transport</v>
          </cell>
          <cell r="I40">
            <v>208134526</v>
          </cell>
        </row>
        <row r="41">
          <cell r="A41" t="str">
            <v>Environmental protection</v>
          </cell>
          <cell r="I41">
            <v>0</v>
          </cell>
        </row>
        <row r="42">
          <cell r="A42" t="str">
            <v>Trading services</v>
          </cell>
          <cell r="I42">
            <v>1753638598</v>
          </cell>
        </row>
        <row r="43">
          <cell r="A43" t="str">
            <v>Electricity</v>
          </cell>
          <cell r="I43">
            <v>1074907040</v>
          </cell>
        </row>
        <row r="44">
          <cell r="A44" t="str">
            <v>Water</v>
          </cell>
          <cell r="I44">
            <v>526196816</v>
          </cell>
        </row>
        <row r="45">
          <cell r="A45" t="str">
            <v>Waste water management</v>
          </cell>
          <cell r="I45">
            <v>79852042</v>
          </cell>
        </row>
        <row r="46">
          <cell r="A46" t="str">
            <v>Waste management</v>
          </cell>
          <cell r="I46">
            <v>72682700</v>
          </cell>
        </row>
        <row r="47">
          <cell r="A47" t="str">
            <v>Other</v>
          </cell>
          <cell r="I47">
            <v>47910992</v>
          </cell>
        </row>
        <row r="48">
          <cell r="A48" t="str">
            <v>Total Expenditure - Standard</v>
          </cell>
        </row>
      </sheetData>
      <sheetData sheetId="8" refreshError="1"/>
      <sheetData sheetId="9" refreshError="1">
        <row r="4">
          <cell r="A4" t="str">
            <v>Revenue by Vote</v>
          </cell>
        </row>
        <row r="5">
          <cell r="A5" t="str">
            <v>Vote 1 - Corporate Services and Planning</v>
          </cell>
          <cell r="I5">
            <v>6842423</v>
          </cell>
        </row>
        <row r="6">
          <cell r="A6" t="str">
            <v>Vote 2 - Financial Management Area</v>
          </cell>
          <cell r="I6">
            <v>985438904</v>
          </cell>
        </row>
        <row r="7">
          <cell r="A7" t="str">
            <v>Vote 3 - Infrastructure Development, Service Delivery and Maintenance Management</v>
          </cell>
          <cell r="I7">
            <v>2314052770</v>
          </cell>
        </row>
        <row r="8">
          <cell r="A8" t="str">
            <v>Vote 4 - Sustainable Community Service Delivery Provision Management</v>
          </cell>
          <cell r="I8">
            <v>32862276</v>
          </cell>
        </row>
        <row r="20">
          <cell r="A20" t="str">
            <v>Total Revenue by Vote</v>
          </cell>
        </row>
      </sheetData>
      <sheetData sheetId="10" refreshError="1"/>
      <sheetData sheetId="11" refreshError="1">
        <row r="4">
          <cell r="A4" t="str">
            <v>Revenue By Source</v>
          </cell>
        </row>
        <row r="5">
          <cell r="A5" t="str">
            <v>Property rates</v>
          </cell>
          <cell r="J5">
            <v>488357600</v>
          </cell>
        </row>
        <row r="6">
          <cell r="A6" t="str">
            <v>Property rates - penalties &amp; collection charges</v>
          </cell>
          <cell r="J6">
            <v>28454666</v>
          </cell>
        </row>
        <row r="7">
          <cell r="A7" t="str">
            <v>Service charges - electricity revenue</v>
          </cell>
          <cell r="J7">
            <v>1185516774</v>
          </cell>
        </row>
        <row r="8">
          <cell r="A8" t="str">
            <v>Service charges - water revenue</v>
          </cell>
          <cell r="J8">
            <v>301906355</v>
          </cell>
        </row>
        <row r="9">
          <cell r="A9" t="str">
            <v>Service charges - sanitation revenue</v>
          </cell>
          <cell r="J9">
            <v>113759715</v>
          </cell>
        </row>
        <row r="10">
          <cell r="A10" t="str">
            <v>Service charges - refuse revenue</v>
          </cell>
          <cell r="J10">
            <v>68603339</v>
          </cell>
        </row>
        <row r="11">
          <cell r="A11" t="str">
            <v>Service charges - other</v>
          </cell>
          <cell r="J11">
            <v>0</v>
          </cell>
        </row>
        <row r="12">
          <cell r="A12" t="str">
            <v>Rental of facilities and equipment</v>
          </cell>
          <cell r="J12">
            <v>18261097</v>
          </cell>
        </row>
        <row r="13">
          <cell r="A13" t="str">
            <v>Interest earned - external investments</v>
          </cell>
          <cell r="J13">
            <v>15800000</v>
          </cell>
        </row>
        <row r="14">
          <cell r="A14" t="str">
            <v>Interest earned - outstanding debtors</v>
          </cell>
          <cell r="J14">
            <v>1018527</v>
          </cell>
        </row>
        <row r="15">
          <cell r="A15" t="str">
            <v>Dividends received</v>
          </cell>
        </row>
        <row r="16">
          <cell r="A16" t="str">
            <v>Fines</v>
          </cell>
          <cell r="J16">
            <v>6072783</v>
          </cell>
        </row>
        <row r="17">
          <cell r="A17" t="str">
            <v>Licences and permits</v>
          </cell>
          <cell r="J17">
            <v>89575</v>
          </cell>
        </row>
        <row r="18">
          <cell r="A18" t="str">
            <v>Agency services</v>
          </cell>
          <cell r="J18">
            <v>334800</v>
          </cell>
        </row>
        <row r="19">
          <cell r="A19" t="str">
            <v>Transfers recognised - operational</v>
          </cell>
          <cell r="J19">
            <v>326131000</v>
          </cell>
        </row>
        <row r="20">
          <cell r="A20" t="str">
            <v>Other revenue</v>
          </cell>
          <cell r="J20">
            <v>784889953</v>
          </cell>
        </row>
        <row r="21">
          <cell r="A21" t="str">
            <v>Gains on disposal of PPE</v>
          </cell>
        </row>
        <row r="22">
          <cell r="A22" t="str">
            <v>Total Revenue (excluding capital transfers and contributions)</v>
          </cell>
        </row>
      </sheetData>
      <sheetData sheetId="12" refreshError="1">
        <row r="6">
          <cell r="A6" t="str">
            <v>Vote 1 - Corporate Services and Planning</v>
          </cell>
          <cell r="J6">
            <v>36560000</v>
          </cell>
        </row>
        <row r="7">
          <cell r="A7" t="str">
            <v>Vote 2 - Financial Management Area</v>
          </cell>
          <cell r="J7">
            <v>0</v>
          </cell>
        </row>
        <row r="8">
          <cell r="A8" t="str">
            <v>Vote 3 - Infrastructure Development, Service Delivery and Maintenance Management</v>
          </cell>
          <cell r="J8">
            <v>316516300</v>
          </cell>
        </row>
        <row r="9">
          <cell r="A9" t="str">
            <v>Vote 4 - Sustainable Community Service Delivery Provision Management</v>
          </cell>
          <cell r="J9">
            <v>58237000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UB. SAFETY, ENFORCEMENT &amp; DM"/>
      <sheetName val="REGIONAL COMM.SERVICES"/>
      <sheetName val="COMM.SERV.PROVISION"/>
      <sheetName val="Sheet2"/>
      <sheetName val="REGIONAL COMM.SERVICES-CAPITAL"/>
      <sheetName val="COMM.SERV.PROVISION-CAPITAL"/>
    </sheetNames>
    <sheetDataSet>
      <sheetData sheetId="0"/>
      <sheetData sheetId="1"/>
      <sheetData sheetId="2"/>
      <sheetData sheetId="3"/>
      <sheetData sheetId="4">
        <row r="1">
          <cell r="A1" t="str">
            <v>To manage the city finances efficiently through effective and realistic budgeting to ensure synergy between the capital and operating budget, and revenue enhancement.</v>
          </cell>
        </row>
        <row r="2">
          <cell r="A2" t="str">
            <v>To stimulate economic growth through: job creation, promotion of BBBEE, development of SMME’s, co-operatives and agricultural development.</v>
          </cell>
        </row>
        <row r="3">
          <cell r="A3" t="str">
            <v>To enhance sustainable tourism by promoting the heritage of the city, and surrounding areas.</v>
          </cell>
        </row>
        <row r="4">
          <cell r="A4" t="str">
            <v>To promote and stimulate business investment, retention and expansion.</v>
          </cell>
        </row>
        <row r="5">
          <cell r="A5" t="str">
            <v>To improve access to basic housing solutions through services, secure tenure, quality homes, and human settlements including accessibility to social facilities  such as parks, swimming pools, sporting facilities, etc</v>
          </cell>
        </row>
        <row r="6">
          <cell r="A6" t="str">
            <v>To provide access to Water, Sanitation, Electricity, Solid Waste, Roads and other related services to improve accessibility by communities and in contributing towards economic growth.</v>
          </cell>
        </row>
        <row r="7">
          <cell r="A7" t="str">
            <v>To construct new community and public facilities and maintaining existing structures.</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 cient functioning of ward committees, complying at all times with the provisions of the System Act.</v>
          </cell>
        </row>
        <row r="10">
          <cell r="A10" t="str">
            <v>To ensure alignment between National, Provincial, Local Government and public entities.</v>
          </cell>
        </row>
        <row r="11">
          <cell r="A11" t="str">
            <v>To ensure compliance with relevant legislation and to promote high standards of professionalism , economic and efficient use of resources as well as accountability and transparency in delivering public service.</v>
          </cell>
        </row>
        <row r="12">
          <cell r="A12" t="str">
            <v>To ensure effective management of land uses within the Msunduzi Municipality through the annual review of the SDF, development of land use management systems, extension of the town planning scheme and town planning controls and implementation of the envir</v>
          </cell>
        </row>
        <row r="13">
          <cell r="A13" t="str">
            <v>To build &amp; sustain a secure, integrated ICT Infrastructure to begin working towards city wide connectivity.</v>
          </cell>
        </row>
        <row r="14">
          <cell r="A14" t="str">
            <v xml:space="preserve">To create a knowledge based organization in support of effi cient and effective monitoring &amp; evaluation, decision-making, providing strategic direction and quality customer service delivery. </v>
          </cell>
        </row>
        <row r="15">
          <cell r="A15" t="str">
            <v>To ensure effective administration support and effective secretariat support services</v>
          </cell>
        </row>
        <row r="16">
          <cell r="A16" t="str">
            <v xml:space="preserve">To ensure acquisition, maintenance, upgrades, repairs, replacement, extension and disposal of all Msunduzi Municipality’s assets including the preservation of heritage buildings. </v>
          </cell>
        </row>
        <row r="17">
          <cell r="A17" t="str">
            <v>Improve working conditions, safety and capacity of our workforce .</v>
          </cell>
        </row>
        <row r="18">
          <cell r="A18" t="str">
            <v>To ensure that all communities have access to basic community facilities and social services.</v>
          </cell>
        </row>
        <row r="19">
          <cell r="A19" t="str">
            <v>To contribute towards a safe and secure environment with special focus on children, youth, women and people with disability.</v>
          </cell>
        </row>
        <row r="20">
          <cell r="A20" t="str">
            <v>To promote and improve different disciplines of sport, art, culture and recreation to make the city a playing city.</v>
          </cell>
        </row>
        <row r="21">
          <cell r="A21" t="str">
            <v>To identify and support the number of indigent households registered on the municipal database.</v>
          </cell>
        </row>
        <row r="22">
          <cell r="A22" t="str">
            <v>To improve basic literacy of society with special focus on targeted groups including children, youth, women and people with disability.</v>
          </cell>
        </row>
        <row r="23">
          <cell r="A23" t="str">
            <v>To improve basic living conditions and health well being of society with special focus on targeted groups including children, youth, women and people with disability.</v>
          </cell>
        </row>
        <row r="24">
          <cell r="A24" t="str">
            <v>To advance and secure the reconstruction and development of the Greater Edendale Area as a gateway to and focus of the Msunduzi Municipality.</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Budget as at 29 Mar2010"/>
      <sheetName val="official use only"/>
    </sheetNames>
    <sheetDataSet>
      <sheetData sheetId="0"/>
      <sheetData sheetId="1">
        <row r="1">
          <cell r="A1" t="str">
            <v>To manage the city finances efficiently through effective and realistic budgeting to ensure synergy between the capital and operating budget, and revenue enhancement.</v>
          </cell>
        </row>
        <row r="2">
          <cell r="A2" t="str">
            <v>To create an enabling environment for sustainable economic development and growth that will lead to sustainable job creation, promotion of BBBEE and the development of support programmes for the establishment and development of SMME’s and co-operatives.</v>
          </cell>
        </row>
        <row r="3">
          <cell r="A3" t="str">
            <v>To enhance sustainable tourism by promoting the heritage of the city, and surrounding areas.</v>
          </cell>
        </row>
        <row r="4">
          <cell r="A4" t="str">
            <v>To advance and secure the reconstruction and development of the Greater Edendale Area as a gateway to and focus of the Msunduzi Municipality.</v>
          </cell>
        </row>
        <row r="5">
          <cell r="A5" t="str">
            <v>To eradicate the housing backlogs by 2014 and to improve the living conditions by providing incremental housing solutions with access to basic services, secure tenure, quality homes, and human settlements including improving accessibility and social facil</v>
          </cell>
        </row>
        <row r="6">
          <cell r="A6" t="str">
            <v>To ensure accessibility to services by all residents and investors in a fair and equitable manner through facilitating economic development initiatives and provision of efficient and effective infrastructure services to enhance the financial sustainabilit</v>
          </cell>
        </row>
        <row r="7">
          <cell r="A7" t="str">
            <v>To ensure acquisition, maintenance, upgrades, repairs, replacement, extension and disposal of all Msunduzi Municipality’s assets including assets audit.</v>
          </cell>
        </row>
        <row r="8">
          <cell r="A8" t="str">
            <v>To provide a responsible facility for the disposal of waste in a manner that is Socially and Environmentally acceptable.</v>
          </cell>
        </row>
        <row r="9">
          <cell r="A9" t="str">
            <v>To ensure the participation of all stakeholders in the decision making of the municipality and efficient functioning of ward committees, complying at all times with the provisions of the system act</v>
          </cell>
        </row>
        <row r="10">
          <cell r="A10" t="str">
            <v>To strengthen relationships and cooperation with other spheres of government and parastatals to improve service delivery in accordance with the King report.</v>
          </cell>
        </row>
        <row r="11">
          <cell r="A11" t="str">
            <v>To review relevant legislation to ensure compliance with  relevant legislation  and to promote high standards of professional ethics; efficient, economic and efficient use of resources as well as accountability and transparency in delivery of public servi</v>
          </cell>
        </row>
        <row r="12">
          <cell r="A12" t="str">
            <v>To improve social health and well being of society, improving living conditions, educate public on their  responsibility and providing or coordinating  needs for people with special needs including people with terminal sickeness</v>
          </cell>
        </row>
        <row r="13">
          <cell r="A13" t="str">
            <v>To ensure effective management of land uses within the Msunduzi Municipality through the annual review of the SDF, development of land use management systems, extension of the town planning scheme and town planning controls and implementation of the envir</v>
          </cell>
        </row>
        <row r="14">
          <cell r="A14" t="str">
            <v>Improve public safety and protection of tourists,  upgrade, maintenance and protection  of Municipal building, assets and properties; upgrading of Traffic and security capacity and be able to respond proactively to disaster and emergency and improvement o</v>
          </cell>
        </row>
        <row r="15">
          <cell r="A15" t="str">
            <v>To promote and improve different disciplines of sport, art, culture and recreation to make the city a playing city.</v>
          </cell>
        </row>
        <row r="16">
          <cell r="A16" t="str">
            <v>To ensure food quality and safety in terms of the Foodstuffs, Cosmetics, and Disinfectants Act, Food Regulations and By-Laws; investigate, monitor and control communicable disease in terms of the National Health Act and improve living conditions by educat</v>
          </cell>
        </row>
        <row r="17">
          <cell r="A17" t="str">
            <v>To identify and support the number of indigent households registered on the municipal database</v>
          </cell>
        </row>
        <row r="18">
          <cell r="A18" t="str">
            <v>To improve living conditions of all targeted groups including children, youth, women and people with disability; contribute towards their employability &amp; self employability and to ensure a competent workforce to achieve job creation and economic growth</v>
          </cell>
        </row>
        <row r="19">
          <cell r="A19" t="str">
            <v>Develop a communications strategy for the city by building &amp; sustaining a secure, integrated ICT Infrastructure to beginning to work towards city wide connectivity.</v>
          </cell>
        </row>
        <row r="20">
          <cell r="A20" t="str">
            <v>To create a knowledge based organization in support of efficient and effective monitoring &amp; evaluation, decision-making, providing strategic direction and quality customer service delivery.</v>
          </cell>
        </row>
        <row r="22">
          <cell r="A22" t="str">
            <v>Basic Service Delivery</v>
          </cell>
        </row>
        <row r="23">
          <cell r="A23" t="str">
            <v>Local Economic Development</v>
          </cell>
        </row>
        <row r="24">
          <cell r="A24" t="str">
            <v>Institutional Development &amp; Transformation</v>
          </cell>
        </row>
        <row r="25">
          <cell r="A25" t="str">
            <v>Good Governance &amp; Public Participation</v>
          </cell>
        </row>
        <row r="26">
          <cell r="A26" t="str">
            <v>Financial Viability &amp; Management</v>
          </cell>
        </row>
        <row r="27">
          <cell r="A27" t="str">
            <v>Social Development Services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Budget 2011_12 Template"/>
      <sheetName val="Instructions"/>
      <sheetName val="IDP Outcomes (3)"/>
      <sheetName val="IDP Outcomes (2)"/>
      <sheetName val="IDP Outcomes"/>
    </sheetNames>
    <sheetDataSet>
      <sheetData sheetId="0"/>
      <sheetData sheetId="1"/>
      <sheetData sheetId="2"/>
      <sheetData sheetId="3"/>
      <sheetData sheetId="4">
        <row r="7">
          <cell r="Z7" t="str">
            <v>1. Improve the quality of basic education</v>
          </cell>
        </row>
        <row r="8">
          <cell r="Z8" t="str">
            <v>2. Improve health and life expectancy</v>
          </cell>
        </row>
        <row r="9">
          <cell r="Z9" t="str">
            <v>3. All people in South Africa protected and feel safe</v>
          </cell>
        </row>
        <row r="10">
          <cell r="Z10" t="str">
            <v>4. Decent employment through inclusive economic growth</v>
          </cell>
        </row>
        <row r="11">
          <cell r="Z11" t="str">
            <v>5. A skilled and capable workforce to support inclusive growth</v>
          </cell>
        </row>
        <row r="12">
          <cell r="Z12" t="str">
            <v>7. Vibrant, equitable and sustainable rural communities and food security</v>
          </cell>
        </row>
        <row r="13">
          <cell r="Z13" t="str">
            <v>8. Sustainable human settlements and improved quality of household life</v>
          </cell>
        </row>
        <row r="14">
          <cell r="Z14" t="str">
            <v>9. A response and, accountable, effective and efficient local government system</v>
          </cell>
        </row>
        <row r="15">
          <cell r="Z15" t="str">
            <v>10. Protection and enhancement of environmental assets and natural resources</v>
          </cell>
        </row>
        <row r="16">
          <cell r="Z16" t="str">
            <v>11. A better South Africa, a better and safer Africa and world</v>
          </cell>
        </row>
        <row r="17">
          <cell r="Z17" t="str">
            <v>12. A development-orientated public service and inclusive citizenship</v>
          </cell>
        </row>
      </sheetData>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FR. PLAN, FUND, MAIN. &amp; DEV"/>
      <sheetName val="PLAN &amp; HUMAN SETTLEMENT"/>
      <sheetName val="ELEC. DISTR. MNGMNT"/>
      <sheetName val="water mngmnt"/>
      <sheetName val="WASTE MNGMNT"/>
      <sheetName val="ROADS"/>
      <sheetName val="ROADS-CAPITAL"/>
      <sheetName val="WATER-CAPITAL"/>
      <sheetName val="WASTE MNGMNT-CAPITAL"/>
      <sheetName val="INFR.PLAN.-CAPITAL"/>
      <sheetName val="ELECTRICITY-CAPITAL"/>
      <sheetName val="Sheet8"/>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Basic Service Delivery</v>
          </cell>
        </row>
        <row r="2">
          <cell r="A2" t="str">
            <v>Local Economic Development</v>
          </cell>
        </row>
        <row r="3">
          <cell r="A3" t="str">
            <v>Institutional Development &amp; Transformation</v>
          </cell>
        </row>
        <row r="4">
          <cell r="A4" t="str">
            <v>Good Governance &amp; Public Participation</v>
          </cell>
        </row>
        <row r="5">
          <cell r="A5" t="str">
            <v>Financial Viability &amp; Management</v>
          </cell>
        </row>
        <row r="6">
          <cell r="A6" t="str">
            <v>Community &amp; Social Development Services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A"/>
      <sheetName val="ANNEX B"/>
      <sheetName val="ANNEX C"/>
      <sheetName val="ANNEX D"/>
      <sheetName val="ANNEX E"/>
      <sheetName val="INTERNAL AUDIT"/>
      <sheetName val="MAYORAL SPECIAL PROJECTS"/>
      <sheetName val="I D P"/>
      <sheetName val="SPEAKER'S OFFICE"/>
      <sheetName val="Marketing"/>
      <sheetName val="Org.PMS"/>
      <sheetName val="ANNEX F"/>
      <sheetName val="budget &amp; treasury"/>
      <sheetName val="Supply Chain Mngmnt"/>
      <sheetName val="Revenue Mngmnt"/>
      <sheetName val="Expenditure Mngmnt"/>
      <sheetName val="FIN CNTRL &amp; CASH MNGMNT"/>
      <sheetName val="ANNEX G"/>
      <sheetName val="PUB. SAFETY, ENFORCEMENT &amp; DM"/>
      <sheetName val="AREA BASED MGMT"/>
      <sheetName val="Comm.Serv.-Dr. Dyer"/>
      <sheetName val="COMM.SERV.-Dr. Nkosi"/>
      <sheetName val="WASTE MNGMNT"/>
      <sheetName val="COMM.SERV.-Steven Naick"/>
      <sheetName val="ANNEX H"/>
      <sheetName val="MIG"/>
      <sheetName val="ELECTRICITY"/>
      <sheetName val="WATER &amp; SANITATION"/>
      <sheetName val="ROADS "/>
      <sheetName val="ANNEX.I"/>
      <sheetName val="Legal Services "/>
      <sheetName val="SOUND GOVERNANCE"/>
      <sheetName val="HRM, OCC HEALTH, SD, OD"/>
      <sheetName val="ICT"/>
      <sheetName val="ANNEX.J"/>
      <sheetName val="ECON. DEV. &amp; PLANNING"/>
      <sheetName val="PLAN, HOUS, RE &amp; VALUA"/>
      <sheetName val="ANNEX.K"/>
      <sheetName val="CAPITAL PLA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topLeftCell="G13" zoomScaleNormal="100" zoomScaleSheetLayoutView="100" workbookViewId="0">
      <selection activeCell="L21" sqref="L21"/>
    </sheetView>
  </sheetViews>
  <sheetFormatPr defaultRowHeight="15.75" x14ac:dyDescent="0.25"/>
  <cols>
    <col min="1" max="1" width="30.42578125" style="37" bestFit="1" customWidth="1"/>
    <col min="2" max="2" width="12.28515625" style="37" bestFit="1" customWidth="1"/>
    <col min="3" max="4" width="12.7109375" style="37" bestFit="1" customWidth="1"/>
    <col min="5" max="5" width="12.28515625" style="37" bestFit="1" customWidth="1"/>
    <col min="6" max="9" width="12.7109375" style="37" bestFit="1" customWidth="1"/>
    <col min="10" max="10" width="12.28515625" style="37" bestFit="1" customWidth="1"/>
    <col min="11" max="11" width="12.7109375" style="37" bestFit="1" customWidth="1"/>
    <col min="12" max="13" width="12.28515625" style="37" bestFit="1" customWidth="1"/>
    <col min="14" max="14" width="20.28515625" style="37" customWidth="1"/>
    <col min="15" max="16384" width="9.140625" style="37"/>
  </cols>
  <sheetData>
    <row r="1" spans="1:14" s="59" customFormat="1" x14ac:dyDescent="0.25">
      <c r="A1" s="293" t="s">
        <v>1461</v>
      </c>
      <c r="B1" s="293"/>
      <c r="C1" s="293"/>
      <c r="D1" s="293"/>
      <c r="E1" s="293"/>
      <c r="F1" s="293"/>
      <c r="G1" s="293"/>
      <c r="H1" s="293"/>
      <c r="I1" s="293"/>
      <c r="J1" s="293"/>
      <c r="K1" s="293"/>
      <c r="L1" s="293"/>
      <c r="M1" s="293"/>
      <c r="N1" s="293"/>
    </row>
    <row r="2" spans="1:14" s="59" customFormat="1" ht="15.75" customHeight="1" x14ac:dyDescent="0.25">
      <c r="A2" s="60" t="str">
        <f>desc</f>
        <v>Description</v>
      </c>
      <c r="B2" s="293" t="str">
        <f>Head9</f>
        <v>Budget Year 2011/12</v>
      </c>
      <c r="C2" s="293"/>
      <c r="D2" s="293"/>
      <c r="E2" s="293"/>
      <c r="F2" s="293"/>
      <c r="G2" s="293"/>
      <c r="H2" s="293"/>
      <c r="I2" s="293"/>
      <c r="J2" s="293"/>
      <c r="K2" s="293"/>
      <c r="L2" s="293"/>
      <c r="M2" s="293"/>
      <c r="N2" s="293"/>
    </row>
    <row r="3" spans="1:14" s="59" customFormat="1" x14ac:dyDescent="0.25">
      <c r="A3" s="61" t="s">
        <v>1443</v>
      </c>
      <c r="B3" s="122" t="s">
        <v>1444</v>
      </c>
      <c r="C3" s="122" t="s">
        <v>1445</v>
      </c>
      <c r="D3" s="122" t="s">
        <v>1446</v>
      </c>
      <c r="E3" s="122" t="s">
        <v>1447</v>
      </c>
      <c r="F3" s="122" t="s">
        <v>1458</v>
      </c>
      <c r="G3" s="122" t="s">
        <v>1459</v>
      </c>
      <c r="H3" s="122" t="s">
        <v>1450</v>
      </c>
      <c r="I3" s="122" t="s">
        <v>1460</v>
      </c>
      <c r="J3" s="122" t="s">
        <v>1452</v>
      </c>
      <c r="K3" s="122" t="s">
        <v>1453</v>
      </c>
      <c r="L3" s="122" t="s">
        <v>1454</v>
      </c>
      <c r="M3" s="122" t="s">
        <v>1455</v>
      </c>
      <c r="N3" s="63" t="str">
        <f>Head9</f>
        <v>Budget Year 2011/12</v>
      </c>
    </row>
    <row r="4" spans="1:14" x14ac:dyDescent="0.25">
      <c r="A4" s="38" t="str">
        <f>'[2]A4-FinPerf RE'!A4</f>
        <v>Revenue By Source</v>
      </c>
      <c r="B4" s="44"/>
      <c r="C4" s="44"/>
      <c r="D4" s="44"/>
      <c r="E4" s="44"/>
      <c r="F4" s="44"/>
      <c r="G4" s="44"/>
      <c r="H4" s="44"/>
      <c r="I4" s="44"/>
      <c r="J4" s="44"/>
      <c r="K4" s="44"/>
      <c r="L4" s="44"/>
      <c r="M4" s="44"/>
      <c r="N4" s="34"/>
    </row>
    <row r="5" spans="1:14" x14ac:dyDescent="0.25">
      <c r="A5" s="48" t="str">
        <f>'[2]A4-FinPerf RE'!A5</f>
        <v>Property rates</v>
      </c>
      <c r="B5" s="31">
        <f>N5*0.05</f>
        <v>24417880</v>
      </c>
      <c r="C5" s="31">
        <f>N5*0.07</f>
        <v>34185032</v>
      </c>
      <c r="D5" s="31">
        <f>N5*0.09</f>
        <v>43952184</v>
      </c>
      <c r="E5" s="31">
        <f>N5*0.11</f>
        <v>53719336</v>
      </c>
      <c r="F5" s="31">
        <f>N5*0.13</f>
        <v>63486488</v>
      </c>
      <c r="G5" s="31">
        <f>N5*0.1</f>
        <v>48835760</v>
      </c>
      <c r="H5" s="31">
        <f>N5*0.09</f>
        <v>43952184</v>
      </c>
      <c r="I5" s="31">
        <f>N5*0.12</f>
        <v>58602912</v>
      </c>
      <c r="J5" s="31">
        <f>N5*0.08</f>
        <v>39068608</v>
      </c>
      <c r="K5" s="31">
        <f>N5*0.07</f>
        <v>34185032</v>
      </c>
      <c r="L5" s="31">
        <f>N5*0.05</f>
        <v>24417880</v>
      </c>
      <c r="M5" s="32">
        <f>N5-SUM(B5:L5)</f>
        <v>19534304</v>
      </c>
      <c r="N5" s="46">
        <f>'[2]A4-FinPerf RE'!J5</f>
        <v>488357600</v>
      </c>
    </row>
    <row r="6" spans="1:14" ht="31.5" x14ac:dyDescent="0.25">
      <c r="A6" s="48" t="str">
        <f>'[2]A4-FinPerf RE'!A6</f>
        <v>Property rates - penalties &amp; collection charges</v>
      </c>
      <c r="B6" s="31">
        <f>N6*0.05</f>
        <v>1422733.3</v>
      </c>
      <c r="C6" s="31">
        <f t="shared" ref="C6:C20" si="0">N6*0.07</f>
        <v>1991826.62</v>
      </c>
      <c r="D6" s="31">
        <f t="shared" ref="D6:D20" si="1">N6*0.09</f>
        <v>2560919.94</v>
      </c>
      <c r="E6" s="31">
        <f t="shared" ref="E6:E20" si="2">N6*0.11</f>
        <v>3130013.2600000002</v>
      </c>
      <c r="F6" s="31">
        <f t="shared" ref="F6:F20" si="3">N6*0.13</f>
        <v>3699106.58</v>
      </c>
      <c r="G6" s="31">
        <f t="shared" ref="G6:G20" si="4">N6*0.1</f>
        <v>2845466.6</v>
      </c>
      <c r="H6" s="31">
        <f t="shared" ref="H6:H20" si="5">N6*0.09</f>
        <v>2560919.94</v>
      </c>
      <c r="I6" s="31">
        <f t="shared" ref="I6:I20" si="6">N6*0.12</f>
        <v>3414559.92</v>
      </c>
      <c r="J6" s="31">
        <f t="shared" ref="J6:J20" si="7">N6*0.08</f>
        <v>2276373.2800000003</v>
      </c>
      <c r="K6" s="31">
        <f t="shared" ref="K6:K20" si="8">N6*0.07</f>
        <v>1991826.62</v>
      </c>
      <c r="L6" s="31">
        <f t="shared" ref="L6:L20" si="9">N6*0.05</f>
        <v>1422733.3</v>
      </c>
      <c r="M6" s="32">
        <f t="shared" ref="M6:M20" si="10">N6-SUM(B6:L6)</f>
        <v>1138186.6400000006</v>
      </c>
      <c r="N6" s="32">
        <f>'[2]A4-FinPerf RE'!J6</f>
        <v>28454666</v>
      </c>
    </row>
    <row r="7" spans="1:14" ht="31.5" x14ac:dyDescent="0.25">
      <c r="A7" s="48" t="str">
        <f>'[2]A4-FinPerf RE'!A7</f>
        <v>Service charges - electricity revenue</v>
      </c>
      <c r="B7" s="31">
        <f t="shared" ref="B7:B20" si="11">N7*0.05</f>
        <v>59275838.700000003</v>
      </c>
      <c r="C7" s="31">
        <f t="shared" si="0"/>
        <v>82986174.180000007</v>
      </c>
      <c r="D7" s="31">
        <f t="shared" si="1"/>
        <v>106696509.66</v>
      </c>
      <c r="E7" s="31">
        <f t="shared" si="2"/>
        <v>130406845.14</v>
      </c>
      <c r="F7" s="31">
        <f t="shared" si="3"/>
        <v>154117180.62</v>
      </c>
      <c r="G7" s="31">
        <f t="shared" si="4"/>
        <v>118551677.40000001</v>
      </c>
      <c r="H7" s="31">
        <f t="shared" si="5"/>
        <v>106696509.66</v>
      </c>
      <c r="I7" s="31">
        <f t="shared" si="6"/>
        <v>142262012.88</v>
      </c>
      <c r="J7" s="31">
        <f t="shared" si="7"/>
        <v>94841341.920000002</v>
      </c>
      <c r="K7" s="31">
        <f t="shared" si="8"/>
        <v>82986174.180000007</v>
      </c>
      <c r="L7" s="31">
        <f t="shared" si="9"/>
        <v>59275838.700000003</v>
      </c>
      <c r="M7" s="32">
        <f t="shared" si="10"/>
        <v>47420670.960000038</v>
      </c>
      <c r="N7" s="32">
        <f>'[2]A4-FinPerf RE'!J7</f>
        <v>1185516774</v>
      </c>
    </row>
    <row r="8" spans="1:14" x14ac:dyDescent="0.25">
      <c r="A8" s="48" t="str">
        <f>'[2]A4-FinPerf RE'!A8</f>
        <v>Service charges - water revenue</v>
      </c>
      <c r="B8" s="31">
        <f t="shared" si="11"/>
        <v>15095317.75</v>
      </c>
      <c r="C8" s="31">
        <f t="shared" si="0"/>
        <v>21133444.850000001</v>
      </c>
      <c r="D8" s="31">
        <f t="shared" si="1"/>
        <v>27171571.949999999</v>
      </c>
      <c r="E8" s="31">
        <f t="shared" si="2"/>
        <v>33209699.050000001</v>
      </c>
      <c r="F8" s="31">
        <f t="shared" si="3"/>
        <v>39247826.149999999</v>
      </c>
      <c r="G8" s="31">
        <f t="shared" si="4"/>
        <v>30190635.5</v>
      </c>
      <c r="H8" s="31">
        <f t="shared" si="5"/>
        <v>27171571.949999999</v>
      </c>
      <c r="I8" s="31">
        <f t="shared" si="6"/>
        <v>36228762.600000001</v>
      </c>
      <c r="J8" s="31">
        <f t="shared" si="7"/>
        <v>24152508.400000002</v>
      </c>
      <c r="K8" s="31">
        <f t="shared" si="8"/>
        <v>21133444.850000001</v>
      </c>
      <c r="L8" s="31">
        <f t="shared" si="9"/>
        <v>15095317.75</v>
      </c>
      <c r="M8" s="32">
        <f t="shared" si="10"/>
        <v>12076254.199999988</v>
      </c>
      <c r="N8" s="32">
        <f>'[2]A4-FinPerf RE'!J8</f>
        <v>301906355</v>
      </c>
    </row>
    <row r="9" spans="1:14" ht="31.5" x14ac:dyDescent="0.25">
      <c r="A9" s="48" t="str">
        <f>'[2]A4-FinPerf RE'!A9</f>
        <v>Service charges - sanitation revenue</v>
      </c>
      <c r="B9" s="31">
        <f t="shared" si="11"/>
        <v>5687985.75</v>
      </c>
      <c r="C9" s="31">
        <f t="shared" si="0"/>
        <v>7963180.0500000007</v>
      </c>
      <c r="D9" s="31">
        <f t="shared" si="1"/>
        <v>10238374.35</v>
      </c>
      <c r="E9" s="31">
        <f t="shared" si="2"/>
        <v>12513568.65</v>
      </c>
      <c r="F9" s="31">
        <f t="shared" si="3"/>
        <v>14788762.950000001</v>
      </c>
      <c r="G9" s="31">
        <f t="shared" si="4"/>
        <v>11375971.5</v>
      </c>
      <c r="H9" s="31">
        <f t="shared" si="5"/>
        <v>10238374.35</v>
      </c>
      <c r="I9" s="31">
        <f t="shared" si="6"/>
        <v>13651165.799999999</v>
      </c>
      <c r="J9" s="31">
        <f t="shared" si="7"/>
        <v>9100777.2000000011</v>
      </c>
      <c r="K9" s="31">
        <f t="shared" si="8"/>
        <v>7963180.0500000007</v>
      </c>
      <c r="L9" s="31">
        <f t="shared" si="9"/>
        <v>5687985.75</v>
      </c>
      <c r="M9" s="32">
        <f t="shared" si="10"/>
        <v>4550388.6000000089</v>
      </c>
      <c r="N9" s="32">
        <f>'[2]A4-FinPerf RE'!J9</f>
        <v>113759715</v>
      </c>
    </row>
    <row r="10" spans="1:14" x14ac:dyDescent="0.25">
      <c r="A10" s="48" t="str">
        <f>'[2]A4-FinPerf RE'!A10</f>
        <v>Service charges - refuse revenue</v>
      </c>
      <c r="B10" s="31">
        <f t="shared" si="11"/>
        <v>3430166.95</v>
      </c>
      <c r="C10" s="31">
        <f t="shared" si="0"/>
        <v>4802233.7300000004</v>
      </c>
      <c r="D10" s="31">
        <f t="shared" si="1"/>
        <v>6174300.5099999998</v>
      </c>
      <c r="E10" s="31">
        <f t="shared" si="2"/>
        <v>7546367.29</v>
      </c>
      <c r="F10" s="31">
        <f t="shared" si="3"/>
        <v>8918434.0700000003</v>
      </c>
      <c r="G10" s="31">
        <f t="shared" si="4"/>
        <v>6860333.9000000004</v>
      </c>
      <c r="H10" s="31">
        <f t="shared" si="5"/>
        <v>6174300.5099999998</v>
      </c>
      <c r="I10" s="31">
        <f t="shared" si="6"/>
        <v>8232400.6799999997</v>
      </c>
      <c r="J10" s="31">
        <f t="shared" si="7"/>
        <v>5488267.1200000001</v>
      </c>
      <c r="K10" s="31">
        <f t="shared" si="8"/>
        <v>4802233.7300000004</v>
      </c>
      <c r="L10" s="31">
        <f t="shared" si="9"/>
        <v>3430166.95</v>
      </c>
      <c r="M10" s="32">
        <f t="shared" si="10"/>
        <v>2744133.5600000024</v>
      </c>
      <c r="N10" s="32">
        <f>'[2]A4-FinPerf RE'!J10</f>
        <v>68603339</v>
      </c>
    </row>
    <row r="11" spans="1:14" x14ac:dyDescent="0.25">
      <c r="A11" s="48" t="str">
        <f>'[2]A4-FinPerf RE'!A11</f>
        <v>Service charges - other</v>
      </c>
      <c r="B11" s="31">
        <f t="shared" si="11"/>
        <v>0</v>
      </c>
      <c r="C11" s="31">
        <f t="shared" si="0"/>
        <v>0</v>
      </c>
      <c r="D11" s="31">
        <f t="shared" si="1"/>
        <v>0</v>
      </c>
      <c r="E11" s="31">
        <f t="shared" si="2"/>
        <v>0</v>
      </c>
      <c r="F11" s="31">
        <f t="shared" si="3"/>
        <v>0</v>
      </c>
      <c r="G11" s="31">
        <f t="shared" si="4"/>
        <v>0</v>
      </c>
      <c r="H11" s="31">
        <f t="shared" si="5"/>
        <v>0</v>
      </c>
      <c r="I11" s="31">
        <f t="shared" si="6"/>
        <v>0</v>
      </c>
      <c r="J11" s="31">
        <f t="shared" si="7"/>
        <v>0</v>
      </c>
      <c r="K11" s="31">
        <f t="shared" si="8"/>
        <v>0</v>
      </c>
      <c r="L11" s="31">
        <f t="shared" si="9"/>
        <v>0</v>
      </c>
      <c r="M11" s="32">
        <f t="shared" si="10"/>
        <v>0</v>
      </c>
      <c r="N11" s="32">
        <f>'[2]A4-FinPerf RE'!J11</f>
        <v>0</v>
      </c>
    </row>
    <row r="12" spans="1:14" x14ac:dyDescent="0.25">
      <c r="A12" s="48" t="str">
        <f>'[2]A4-FinPerf RE'!A12</f>
        <v>Rental of facilities and equipment</v>
      </c>
      <c r="B12" s="31">
        <f t="shared" si="11"/>
        <v>913054.85000000009</v>
      </c>
      <c r="C12" s="31">
        <f t="shared" si="0"/>
        <v>1278276.79</v>
      </c>
      <c r="D12" s="31">
        <f t="shared" si="1"/>
        <v>1643498.73</v>
      </c>
      <c r="E12" s="31">
        <f t="shared" si="2"/>
        <v>2008720.67</v>
      </c>
      <c r="F12" s="31">
        <f t="shared" si="3"/>
        <v>2373942.61</v>
      </c>
      <c r="G12" s="31">
        <f t="shared" si="4"/>
        <v>1826109.7000000002</v>
      </c>
      <c r="H12" s="31">
        <f t="shared" si="5"/>
        <v>1643498.73</v>
      </c>
      <c r="I12" s="31">
        <f t="shared" si="6"/>
        <v>2191331.64</v>
      </c>
      <c r="J12" s="31">
        <f t="shared" si="7"/>
        <v>1460887.76</v>
      </c>
      <c r="K12" s="31">
        <f t="shared" si="8"/>
        <v>1278276.79</v>
      </c>
      <c r="L12" s="31">
        <f t="shared" si="9"/>
        <v>913054.85000000009</v>
      </c>
      <c r="M12" s="32">
        <f t="shared" si="10"/>
        <v>730443.87999999523</v>
      </c>
      <c r="N12" s="32">
        <f>'[2]A4-FinPerf RE'!J12</f>
        <v>18261097</v>
      </c>
    </row>
    <row r="13" spans="1:14" ht="31.5" x14ac:dyDescent="0.25">
      <c r="A13" s="48" t="str">
        <f>'[2]A4-FinPerf RE'!A13</f>
        <v>Interest earned - external investments</v>
      </c>
      <c r="B13" s="31">
        <f t="shared" si="11"/>
        <v>790000</v>
      </c>
      <c r="C13" s="31">
        <f t="shared" si="0"/>
        <v>1106000</v>
      </c>
      <c r="D13" s="31">
        <f t="shared" si="1"/>
        <v>1422000</v>
      </c>
      <c r="E13" s="31">
        <f t="shared" si="2"/>
        <v>1738000</v>
      </c>
      <c r="F13" s="31">
        <f t="shared" si="3"/>
        <v>2054000</v>
      </c>
      <c r="G13" s="31">
        <f t="shared" si="4"/>
        <v>1580000</v>
      </c>
      <c r="H13" s="31">
        <f t="shared" si="5"/>
        <v>1422000</v>
      </c>
      <c r="I13" s="31">
        <f t="shared" si="6"/>
        <v>1896000</v>
      </c>
      <c r="J13" s="31">
        <f t="shared" si="7"/>
        <v>1264000</v>
      </c>
      <c r="K13" s="31">
        <f t="shared" si="8"/>
        <v>1106000</v>
      </c>
      <c r="L13" s="31">
        <f t="shared" si="9"/>
        <v>790000</v>
      </c>
      <c r="M13" s="32">
        <f t="shared" si="10"/>
        <v>632000</v>
      </c>
      <c r="N13" s="32">
        <f>'[2]A4-FinPerf RE'!J13</f>
        <v>15800000</v>
      </c>
    </row>
    <row r="14" spans="1:14" ht="31.5" x14ac:dyDescent="0.25">
      <c r="A14" s="48" t="str">
        <f>'[2]A4-FinPerf RE'!A14</f>
        <v>Interest earned - outstanding debtors</v>
      </c>
      <c r="B14" s="31">
        <f t="shared" si="11"/>
        <v>50926.350000000006</v>
      </c>
      <c r="C14" s="31">
        <f t="shared" si="0"/>
        <v>71296.890000000014</v>
      </c>
      <c r="D14" s="31">
        <f t="shared" si="1"/>
        <v>91667.43</v>
      </c>
      <c r="E14" s="31">
        <f t="shared" si="2"/>
        <v>112037.97</v>
      </c>
      <c r="F14" s="31">
        <f t="shared" si="3"/>
        <v>132408.51</v>
      </c>
      <c r="G14" s="31">
        <f t="shared" si="4"/>
        <v>101852.70000000001</v>
      </c>
      <c r="H14" s="31">
        <f t="shared" si="5"/>
        <v>91667.43</v>
      </c>
      <c r="I14" s="31">
        <f t="shared" si="6"/>
        <v>122223.23999999999</v>
      </c>
      <c r="J14" s="31">
        <f t="shared" si="7"/>
        <v>81482.16</v>
      </c>
      <c r="K14" s="31">
        <f t="shared" si="8"/>
        <v>71296.890000000014</v>
      </c>
      <c r="L14" s="31">
        <f t="shared" si="9"/>
        <v>50926.350000000006</v>
      </c>
      <c r="M14" s="32">
        <f t="shared" si="10"/>
        <v>40741.079999999958</v>
      </c>
      <c r="N14" s="32">
        <f>'[2]A4-FinPerf RE'!J14</f>
        <v>1018527</v>
      </c>
    </row>
    <row r="15" spans="1:14" x14ac:dyDescent="0.25">
      <c r="A15" s="48" t="str">
        <f>'[2]A4-FinPerf RE'!A15</f>
        <v>Dividends received</v>
      </c>
      <c r="B15" s="31">
        <v>0</v>
      </c>
      <c r="C15" s="31">
        <v>0</v>
      </c>
      <c r="D15" s="31">
        <v>0</v>
      </c>
      <c r="E15" s="31">
        <v>0</v>
      </c>
      <c r="F15" s="31">
        <v>0</v>
      </c>
      <c r="G15" s="31">
        <v>0</v>
      </c>
      <c r="H15" s="31">
        <v>0</v>
      </c>
      <c r="I15" s="31">
        <v>0</v>
      </c>
      <c r="J15" s="31">
        <v>0</v>
      </c>
      <c r="K15" s="31">
        <v>0</v>
      </c>
      <c r="L15" s="31">
        <v>0</v>
      </c>
      <c r="M15" s="32">
        <v>0</v>
      </c>
      <c r="N15" s="32">
        <v>0</v>
      </c>
    </row>
    <row r="16" spans="1:14" x14ac:dyDescent="0.25">
      <c r="A16" s="48" t="str">
        <f>'[2]A4-FinPerf RE'!A16</f>
        <v>Fines</v>
      </c>
      <c r="B16" s="31">
        <f t="shared" si="11"/>
        <v>303639.15000000002</v>
      </c>
      <c r="C16" s="31">
        <f t="shared" si="0"/>
        <v>425094.81000000006</v>
      </c>
      <c r="D16" s="31">
        <f t="shared" si="1"/>
        <v>546550.47</v>
      </c>
      <c r="E16" s="31">
        <f t="shared" si="2"/>
        <v>668006.13</v>
      </c>
      <c r="F16" s="31">
        <f t="shared" si="3"/>
        <v>789461.79</v>
      </c>
      <c r="G16" s="31">
        <f t="shared" si="4"/>
        <v>607278.30000000005</v>
      </c>
      <c r="H16" s="31">
        <f t="shared" si="5"/>
        <v>546550.47</v>
      </c>
      <c r="I16" s="31">
        <f t="shared" si="6"/>
        <v>728733.96</v>
      </c>
      <c r="J16" s="31">
        <f t="shared" si="7"/>
        <v>485822.64</v>
      </c>
      <c r="K16" s="31">
        <f t="shared" si="8"/>
        <v>425094.81000000006</v>
      </c>
      <c r="L16" s="31">
        <f t="shared" si="9"/>
        <v>303639.15000000002</v>
      </c>
      <c r="M16" s="32">
        <f t="shared" si="10"/>
        <v>242911.3200000003</v>
      </c>
      <c r="N16" s="32">
        <f>'[2]A4-FinPerf RE'!J16</f>
        <v>6072783</v>
      </c>
    </row>
    <row r="17" spans="1:14" x14ac:dyDescent="0.25">
      <c r="A17" s="48" t="str">
        <f>'[2]A4-FinPerf RE'!A17</f>
        <v>Licences and permits</v>
      </c>
      <c r="B17" s="31">
        <f t="shared" si="11"/>
        <v>4478.75</v>
      </c>
      <c r="C17" s="31">
        <f t="shared" si="0"/>
        <v>6270.2500000000009</v>
      </c>
      <c r="D17" s="31">
        <f t="shared" si="1"/>
        <v>8061.75</v>
      </c>
      <c r="E17" s="31">
        <f t="shared" si="2"/>
        <v>9853.25</v>
      </c>
      <c r="F17" s="31">
        <f t="shared" si="3"/>
        <v>11644.75</v>
      </c>
      <c r="G17" s="31">
        <f t="shared" si="4"/>
        <v>8957.5</v>
      </c>
      <c r="H17" s="31">
        <f t="shared" si="5"/>
        <v>8061.75</v>
      </c>
      <c r="I17" s="31">
        <f t="shared" si="6"/>
        <v>10749</v>
      </c>
      <c r="J17" s="31">
        <f t="shared" si="7"/>
        <v>7166</v>
      </c>
      <c r="K17" s="31">
        <f t="shared" si="8"/>
        <v>6270.2500000000009</v>
      </c>
      <c r="L17" s="31">
        <f t="shared" si="9"/>
        <v>4478.75</v>
      </c>
      <c r="M17" s="32">
        <f t="shared" si="10"/>
        <v>3583</v>
      </c>
      <c r="N17" s="32">
        <f>'[2]A4-FinPerf RE'!J17</f>
        <v>89575</v>
      </c>
    </row>
    <row r="18" spans="1:14" x14ac:dyDescent="0.25">
      <c r="A18" s="48" t="str">
        <f>'[2]A4-FinPerf RE'!A18</f>
        <v>Agency services</v>
      </c>
      <c r="B18" s="31">
        <f>N18/12</f>
        <v>27900</v>
      </c>
      <c r="C18" s="31">
        <f t="shared" si="0"/>
        <v>23436.000000000004</v>
      </c>
      <c r="D18" s="31">
        <f t="shared" si="1"/>
        <v>30132</v>
      </c>
      <c r="E18" s="31">
        <f t="shared" si="2"/>
        <v>36828</v>
      </c>
      <c r="F18" s="31">
        <f t="shared" si="3"/>
        <v>43524</v>
      </c>
      <c r="G18" s="31">
        <f t="shared" si="4"/>
        <v>33480</v>
      </c>
      <c r="H18" s="31">
        <f t="shared" si="5"/>
        <v>30132</v>
      </c>
      <c r="I18" s="31">
        <f t="shared" si="6"/>
        <v>40176</v>
      </c>
      <c r="J18" s="31">
        <f t="shared" si="7"/>
        <v>26784</v>
      </c>
      <c r="K18" s="31">
        <f t="shared" si="8"/>
        <v>23436.000000000004</v>
      </c>
      <c r="L18" s="31">
        <f t="shared" si="9"/>
        <v>16740</v>
      </c>
      <c r="M18" s="32">
        <f t="shared" si="10"/>
        <v>2232</v>
      </c>
      <c r="N18" s="32">
        <f>'[2]A4-FinPerf RE'!J18</f>
        <v>334800</v>
      </c>
    </row>
    <row r="19" spans="1:14" ht="31.5" x14ac:dyDescent="0.25">
      <c r="A19" s="48" t="str">
        <f>'[2]A4-FinPerf RE'!A19</f>
        <v>Transfers recognised - operational</v>
      </c>
      <c r="B19" s="31">
        <f t="shared" si="11"/>
        <v>16306550</v>
      </c>
      <c r="C19" s="31">
        <f t="shared" si="0"/>
        <v>22829170.000000004</v>
      </c>
      <c r="D19" s="31">
        <f t="shared" si="1"/>
        <v>29351790</v>
      </c>
      <c r="E19" s="31">
        <f t="shared" si="2"/>
        <v>35874410</v>
      </c>
      <c r="F19" s="31">
        <f t="shared" si="3"/>
        <v>42397030</v>
      </c>
      <c r="G19" s="31">
        <f t="shared" si="4"/>
        <v>32613100</v>
      </c>
      <c r="H19" s="31">
        <f t="shared" si="5"/>
        <v>29351790</v>
      </c>
      <c r="I19" s="31">
        <f t="shared" si="6"/>
        <v>39135720</v>
      </c>
      <c r="J19" s="31">
        <f t="shared" si="7"/>
        <v>26090480</v>
      </c>
      <c r="K19" s="31">
        <f t="shared" si="8"/>
        <v>22829170.000000004</v>
      </c>
      <c r="L19" s="31">
        <f t="shared" si="9"/>
        <v>16306550</v>
      </c>
      <c r="M19" s="32">
        <f t="shared" si="10"/>
        <v>13045240</v>
      </c>
      <c r="N19" s="32">
        <f>'[2]A4-FinPerf RE'!J19</f>
        <v>326131000</v>
      </c>
    </row>
    <row r="20" spans="1:14" x14ac:dyDescent="0.25">
      <c r="A20" s="48" t="str">
        <f>'[2]A4-FinPerf RE'!A20</f>
        <v>Other revenue</v>
      </c>
      <c r="B20" s="31">
        <f t="shared" si="11"/>
        <v>39244497.649999999</v>
      </c>
      <c r="C20" s="31">
        <f t="shared" si="0"/>
        <v>54942296.710000008</v>
      </c>
      <c r="D20" s="31">
        <f t="shared" si="1"/>
        <v>70640095.769999996</v>
      </c>
      <c r="E20" s="31">
        <f t="shared" si="2"/>
        <v>86337894.829999998</v>
      </c>
      <c r="F20" s="31">
        <f t="shared" si="3"/>
        <v>102035693.89</v>
      </c>
      <c r="G20" s="31">
        <f t="shared" si="4"/>
        <v>78488995.299999997</v>
      </c>
      <c r="H20" s="31">
        <f t="shared" si="5"/>
        <v>70640095.769999996</v>
      </c>
      <c r="I20" s="31">
        <f t="shared" si="6"/>
        <v>94186794.359999999</v>
      </c>
      <c r="J20" s="31">
        <f t="shared" si="7"/>
        <v>62791196.240000002</v>
      </c>
      <c r="K20" s="31">
        <f t="shared" si="8"/>
        <v>54942296.710000008</v>
      </c>
      <c r="L20" s="31">
        <f t="shared" si="9"/>
        <v>39244497.649999999</v>
      </c>
      <c r="M20" s="32">
        <f t="shared" si="10"/>
        <v>31395598.120000005</v>
      </c>
      <c r="N20" s="32">
        <f>'[2]A4-FinPerf RE'!J20</f>
        <v>784889953</v>
      </c>
    </row>
    <row r="21" spans="1:14" x14ac:dyDescent="0.25">
      <c r="A21" s="48" t="str">
        <f>'[2]A4-FinPerf RE'!A21</f>
        <v>Gains on disposal of PPE</v>
      </c>
      <c r="B21" s="31">
        <v>0</v>
      </c>
      <c r="C21" s="31">
        <v>0</v>
      </c>
      <c r="D21" s="31"/>
      <c r="E21" s="31">
        <v>0</v>
      </c>
      <c r="F21" s="31"/>
      <c r="G21" s="31"/>
      <c r="H21" s="31"/>
      <c r="I21" s="31"/>
      <c r="J21" s="31"/>
      <c r="K21" s="31"/>
      <c r="L21" s="31"/>
      <c r="M21" s="32">
        <v>0</v>
      </c>
      <c r="N21" s="32">
        <v>0</v>
      </c>
    </row>
    <row r="22" spans="1:14" ht="31.5" x14ac:dyDescent="0.25">
      <c r="A22" s="43" t="str">
        <f>'[2]A4-FinPerf RE'!A22</f>
        <v>Total Revenue (excluding capital transfers and contributions)</v>
      </c>
      <c r="B22" s="34">
        <f t="shared" ref="B22:N22" si="12">SUM(B5:B21)</f>
        <v>166970969.19999999</v>
      </c>
      <c r="C22" s="34">
        <f t="shared" si="12"/>
        <v>233743732.88</v>
      </c>
      <c r="D22" s="34">
        <f t="shared" si="12"/>
        <v>300527656.55999994</v>
      </c>
      <c r="E22" s="34">
        <f t="shared" si="12"/>
        <v>367311580.23999995</v>
      </c>
      <c r="F22" s="34">
        <f t="shared" si="12"/>
        <v>434095503.92000002</v>
      </c>
      <c r="G22" s="34">
        <f t="shared" si="12"/>
        <v>333919618.39999998</v>
      </c>
      <c r="H22" s="34">
        <f t="shared" si="12"/>
        <v>300527656.55999994</v>
      </c>
      <c r="I22" s="34">
        <f t="shared" si="12"/>
        <v>400703542.08000004</v>
      </c>
      <c r="J22" s="34">
        <f t="shared" si="12"/>
        <v>267135694.71999997</v>
      </c>
      <c r="K22" s="34">
        <f t="shared" si="12"/>
        <v>233743732.88</v>
      </c>
      <c r="L22" s="34">
        <f t="shared" si="12"/>
        <v>166959809.19999999</v>
      </c>
      <c r="M22" s="34">
        <f t="shared" si="12"/>
        <v>133556687.36000004</v>
      </c>
      <c r="N22" s="34">
        <f t="shared" si="12"/>
        <v>3339196184</v>
      </c>
    </row>
    <row r="23" spans="1:14" x14ac:dyDescent="0.25">
      <c r="B23" s="32"/>
    </row>
  </sheetData>
  <mergeCells count="2">
    <mergeCell ref="A1:N1"/>
    <mergeCell ref="B2:N2"/>
  </mergeCells>
  <pageMargins left="0.70866141732283472" right="0.70866141732283472" top="0.74803149606299213" bottom="0.74803149606299213" header="0.31496062992125984" footer="0.31496062992125984"/>
  <pageSetup scale="60" orientation="landscape" horizontalDpi="4294967294" r:id="rId1"/>
  <headerFooter>
    <oddHeader xml:space="preserve">&amp;C
</oddHead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9"/>
  <sheetViews>
    <sheetView view="pageBreakPreview" zoomScaleNormal="100" zoomScaleSheetLayoutView="100" workbookViewId="0">
      <selection sqref="A1:I1"/>
    </sheetView>
  </sheetViews>
  <sheetFormatPr defaultColWidth="13.42578125" defaultRowHeight="12" x14ac:dyDescent="0.25"/>
  <cols>
    <col min="1" max="1" width="11.42578125" style="18" bestFit="1" customWidth="1"/>
    <col min="2" max="2" width="13.42578125" style="18" hidden="1" customWidth="1"/>
    <col min="3" max="3" width="21.28515625" style="18" hidden="1" customWidth="1"/>
    <col min="4" max="4" width="16.7109375" style="18" customWidth="1"/>
    <col min="5" max="5" width="13.42578125" style="18"/>
    <col min="6" max="6" width="13.42578125" style="18" hidden="1" customWidth="1"/>
    <col min="7" max="7" width="13.42578125" style="18" customWidth="1"/>
    <col min="8" max="9" width="13.42578125" style="18"/>
    <col min="10" max="14" width="13.42578125" style="18" hidden="1" customWidth="1"/>
    <col min="15" max="15" width="20.28515625" style="18" hidden="1" customWidth="1"/>
    <col min="16" max="19" width="13.42578125" style="18" hidden="1" customWidth="1"/>
    <col min="20" max="21" width="13.42578125" style="135" customWidth="1"/>
    <col min="22" max="23" width="13.42578125" style="135"/>
    <col min="24" max="24" width="13.42578125" style="18"/>
    <col min="25" max="25" width="13.42578125" style="135"/>
    <col min="26" max="26" width="10.7109375" style="135" customWidth="1"/>
    <col min="27" max="16384" width="13.42578125" style="18"/>
  </cols>
  <sheetData>
    <row r="1" spans="1:26" s="141" customFormat="1" ht="15" customHeight="1" x14ac:dyDescent="0.25">
      <c r="A1" s="307" t="s">
        <v>2552</v>
      </c>
      <c r="B1" s="308"/>
      <c r="C1" s="308"/>
      <c r="D1" s="308"/>
      <c r="E1" s="308"/>
      <c r="F1" s="308"/>
      <c r="G1" s="308"/>
      <c r="H1" s="308"/>
      <c r="I1" s="309"/>
      <c r="J1" s="243"/>
      <c r="K1" s="243"/>
      <c r="L1" s="243"/>
      <c r="M1" s="243"/>
      <c r="N1" s="243"/>
      <c r="O1" s="243"/>
      <c r="P1" s="243"/>
      <c r="Q1" s="198"/>
      <c r="R1" s="198"/>
      <c r="S1" s="198"/>
      <c r="T1" s="137"/>
      <c r="U1" s="137"/>
      <c r="V1" s="137"/>
      <c r="W1" s="137"/>
      <c r="X1" s="198"/>
      <c r="Y1" s="137"/>
      <c r="Z1" s="137"/>
    </row>
    <row r="2" spans="1:26" s="141" customFormat="1" ht="18" customHeight="1" x14ac:dyDescent="0.25">
      <c r="A2" s="307" t="s">
        <v>2553</v>
      </c>
      <c r="B2" s="308"/>
      <c r="C2" s="308"/>
      <c r="D2" s="308"/>
      <c r="E2" s="308"/>
      <c r="F2" s="308"/>
      <c r="G2" s="308"/>
      <c r="H2" s="308"/>
      <c r="I2" s="309"/>
      <c r="J2" s="243"/>
      <c r="K2" s="243"/>
      <c r="L2" s="243"/>
      <c r="M2" s="243"/>
      <c r="N2" s="243"/>
      <c r="O2" s="243"/>
      <c r="P2" s="243"/>
      <c r="Q2" s="198"/>
      <c r="R2" s="198"/>
      <c r="S2" s="198"/>
      <c r="T2" s="137"/>
      <c r="U2" s="137"/>
      <c r="V2" s="137"/>
      <c r="W2" s="137"/>
      <c r="X2" s="198"/>
      <c r="Y2" s="137"/>
      <c r="Z2" s="137"/>
    </row>
    <row r="3" spans="1:26" s="141" customFormat="1" ht="39.75" customHeight="1" x14ac:dyDescent="0.25">
      <c r="A3" s="310" t="s">
        <v>0</v>
      </c>
      <c r="B3" s="310" t="s">
        <v>1</v>
      </c>
      <c r="C3" s="310" t="s">
        <v>55</v>
      </c>
      <c r="D3" s="310" t="s">
        <v>113</v>
      </c>
      <c r="E3" s="310" t="s">
        <v>59</v>
      </c>
      <c r="F3" s="310" t="s">
        <v>2</v>
      </c>
      <c r="G3" s="313" t="s">
        <v>6</v>
      </c>
      <c r="H3" s="310" t="s">
        <v>3</v>
      </c>
      <c r="I3" s="307" t="s">
        <v>4</v>
      </c>
      <c r="J3" s="308"/>
      <c r="K3" s="308"/>
      <c r="L3" s="308"/>
      <c r="M3" s="308"/>
      <c r="N3" s="308"/>
      <c r="O3" s="308"/>
      <c r="P3" s="309"/>
      <c r="Q3" s="313" t="s">
        <v>5</v>
      </c>
      <c r="R3" s="310" t="s">
        <v>351</v>
      </c>
      <c r="S3" s="310" t="s">
        <v>58</v>
      </c>
      <c r="T3" s="314" t="s">
        <v>2684</v>
      </c>
      <c r="U3" s="314" t="s">
        <v>2655</v>
      </c>
      <c r="V3" s="314" t="s">
        <v>2652</v>
      </c>
      <c r="W3" s="314" t="s">
        <v>2685</v>
      </c>
      <c r="X3" s="313" t="s">
        <v>5</v>
      </c>
      <c r="Y3" s="314" t="s">
        <v>2686</v>
      </c>
      <c r="Z3" s="317" t="s">
        <v>2653</v>
      </c>
    </row>
    <row r="4" spans="1:26" s="141" customFormat="1" ht="40.5" customHeight="1" x14ac:dyDescent="0.25">
      <c r="A4" s="311"/>
      <c r="B4" s="311"/>
      <c r="C4" s="311"/>
      <c r="D4" s="311"/>
      <c r="E4" s="311"/>
      <c r="F4" s="311"/>
      <c r="G4" s="313"/>
      <c r="H4" s="311"/>
      <c r="I4" s="307" t="s">
        <v>7</v>
      </c>
      <c r="J4" s="309"/>
      <c r="K4" s="307" t="s">
        <v>8</v>
      </c>
      <c r="L4" s="309"/>
      <c r="M4" s="307" t="s">
        <v>9</v>
      </c>
      <c r="N4" s="309"/>
      <c r="O4" s="307" t="s">
        <v>10</v>
      </c>
      <c r="P4" s="309"/>
      <c r="Q4" s="313"/>
      <c r="R4" s="311"/>
      <c r="S4" s="311"/>
      <c r="T4" s="315"/>
      <c r="U4" s="315"/>
      <c r="V4" s="315"/>
      <c r="W4" s="315"/>
      <c r="X4" s="313"/>
      <c r="Y4" s="315"/>
      <c r="Z4" s="318"/>
    </row>
    <row r="5" spans="1:26" s="141" customFormat="1" x14ac:dyDescent="0.25">
      <c r="A5" s="311"/>
      <c r="B5" s="311"/>
      <c r="C5" s="311"/>
      <c r="D5" s="311"/>
      <c r="E5" s="311"/>
      <c r="F5" s="311"/>
      <c r="G5" s="313"/>
      <c r="H5" s="311"/>
      <c r="I5" s="307" t="s">
        <v>11</v>
      </c>
      <c r="J5" s="309"/>
      <c r="K5" s="307" t="s">
        <v>12</v>
      </c>
      <c r="L5" s="309"/>
      <c r="M5" s="307" t="s">
        <v>13</v>
      </c>
      <c r="N5" s="309"/>
      <c r="O5" s="307" t="s">
        <v>14</v>
      </c>
      <c r="P5" s="309"/>
      <c r="Q5" s="313"/>
      <c r="R5" s="311"/>
      <c r="S5" s="311"/>
      <c r="T5" s="315"/>
      <c r="U5" s="315"/>
      <c r="V5" s="315"/>
      <c r="W5" s="315"/>
      <c r="X5" s="313"/>
      <c r="Y5" s="315"/>
      <c r="Z5" s="318"/>
    </row>
    <row r="6" spans="1:26" s="141" customFormat="1" ht="19.5" customHeight="1" x14ac:dyDescent="0.25">
      <c r="A6" s="312"/>
      <c r="B6" s="312"/>
      <c r="C6" s="312"/>
      <c r="D6" s="312"/>
      <c r="E6" s="312"/>
      <c r="F6" s="312"/>
      <c r="G6" s="313"/>
      <c r="H6" s="312"/>
      <c r="I6" s="243" t="s">
        <v>15</v>
      </c>
      <c r="J6" s="243" t="s">
        <v>16</v>
      </c>
      <c r="K6" s="243" t="s">
        <v>15</v>
      </c>
      <c r="L6" s="243" t="s">
        <v>16</v>
      </c>
      <c r="M6" s="243" t="s">
        <v>15</v>
      </c>
      <c r="N6" s="243" t="s">
        <v>16</v>
      </c>
      <c r="O6" s="243" t="s">
        <v>15</v>
      </c>
      <c r="P6" s="243" t="s">
        <v>16</v>
      </c>
      <c r="Q6" s="313"/>
      <c r="R6" s="312"/>
      <c r="S6" s="312"/>
      <c r="T6" s="316"/>
      <c r="U6" s="316"/>
      <c r="V6" s="316"/>
      <c r="W6" s="316"/>
      <c r="X6" s="313"/>
      <c r="Y6" s="316"/>
      <c r="Z6" s="319"/>
    </row>
    <row r="7" spans="1:26" s="9" customFormat="1" ht="120" x14ac:dyDescent="0.25">
      <c r="A7" s="9" t="s">
        <v>2123</v>
      </c>
      <c r="B7" s="9" t="s">
        <v>184</v>
      </c>
      <c r="C7" s="129" t="s">
        <v>150</v>
      </c>
      <c r="D7" s="9" t="s">
        <v>2602</v>
      </c>
      <c r="E7" s="129" t="s">
        <v>151</v>
      </c>
      <c r="F7" s="9" t="s">
        <v>296</v>
      </c>
      <c r="G7" s="9" t="s">
        <v>1262</v>
      </c>
      <c r="H7" s="129" t="s">
        <v>185</v>
      </c>
      <c r="I7" s="129" t="s">
        <v>3281</v>
      </c>
      <c r="J7" s="9" t="s">
        <v>60</v>
      </c>
      <c r="P7" s="9" t="s">
        <v>60</v>
      </c>
      <c r="Q7" s="9" t="s">
        <v>1464</v>
      </c>
      <c r="R7" s="9" t="s">
        <v>1262</v>
      </c>
      <c r="S7" s="9" t="s">
        <v>1262</v>
      </c>
      <c r="T7" s="134" t="s">
        <v>3111</v>
      </c>
      <c r="U7" s="134" t="s">
        <v>2648</v>
      </c>
      <c r="V7" s="134" t="s">
        <v>3112</v>
      </c>
      <c r="W7" s="134" t="s">
        <v>60</v>
      </c>
      <c r="X7" s="9" t="s">
        <v>1464</v>
      </c>
      <c r="Y7" s="134"/>
      <c r="Z7" s="134"/>
    </row>
    <row r="8" spans="1:26" s="9" customFormat="1" ht="120" x14ac:dyDescent="0.25">
      <c r="A8" s="9" t="s">
        <v>2124</v>
      </c>
      <c r="B8" s="9" t="s">
        <v>184</v>
      </c>
      <c r="C8" s="129" t="s">
        <v>150</v>
      </c>
      <c r="D8" s="9" t="s">
        <v>2602</v>
      </c>
      <c r="E8" s="129" t="s">
        <v>151</v>
      </c>
      <c r="F8" s="9" t="s">
        <v>1275</v>
      </c>
      <c r="G8" s="9" t="s">
        <v>1262</v>
      </c>
      <c r="H8" s="9" t="s">
        <v>152</v>
      </c>
      <c r="I8" s="9" t="s">
        <v>153</v>
      </c>
      <c r="J8" s="130">
        <v>300000</v>
      </c>
      <c r="K8" s="9" t="s">
        <v>154</v>
      </c>
      <c r="L8" s="130">
        <v>600000</v>
      </c>
      <c r="M8" s="9" t="s">
        <v>155</v>
      </c>
      <c r="N8" s="130">
        <v>900000</v>
      </c>
      <c r="O8" s="9" t="s">
        <v>156</v>
      </c>
      <c r="P8" s="130">
        <v>1200000</v>
      </c>
      <c r="Q8" s="130">
        <v>1200000</v>
      </c>
      <c r="R8" s="9" t="s">
        <v>352</v>
      </c>
      <c r="S8" s="9" t="s">
        <v>57</v>
      </c>
      <c r="T8" s="134" t="s">
        <v>3111</v>
      </c>
      <c r="U8" s="134" t="s">
        <v>2649</v>
      </c>
      <c r="V8" s="134" t="s">
        <v>3113</v>
      </c>
      <c r="W8" s="134" t="s">
        <v>3114</v>
      </c>
      <c r="X8" s="130">
        <v>1200000</v>
      </c>
      <c r="Y8" s="134" t="s">
        <v>74</v>
      </c>
      <c r="Z8" s="134" t="s">
        <v>3306</v>
      </c>
    </row>
    <row r="9" spans="1:26" s="9" customFormat="1" ht="120" x14ac:dyDescent="0.25">
      <c r="A9" s="9" t="s">
        <v>2125</v>
      </c>
      <c r="B9" s="9" t="s">
        <v>184</v>
      </c>
      <c r="C9" s="129" t="s">
        <v>150</v>
      </c>
      <c r="D9" s="9" t="s">
        <v>2602</v>
      </c>
      <c r="E9" s="129" t="s">
        <v>151</v>
      </c>
      <c r="F9" s="9" t="s">
        <v>1276</v>
      </c>
      <c r="G9" s="9" t="s">
        <v>1262</v>
      </c>
      <c r="H9" s="9" t="s">
        <v>1277</v>
      </c>
      <c r="I9" s="9" t="s">
        <v>2579</v>
      </c>
      <c r="J9" s="9" t="s">
        <v>60</v>
      </c>
      <c r="K9" s="9" t="s">
        <v>1274</v>
      </c>
      <c r="L9" s="9" t="s">
        <v>60</v>
      </c>
      <c r="M9" s="9" t="s">
        <v>157</v>
      </c>
      <c r="N9" s="9" t="s">
        <v>60</v>
      </c>
      <c r="Q9" s="9" t="s">
        <v>1464</v>
      </c>
      <c r="R9" s="9" t="s">
        <v>1262</v>
      </c>
      <c r="S9" s="9" t="s">
        <v>1262</v>
      </c>
      <c r="T9" s="134" t="s">
        <v>60</v>
      </c>
      <c r="U9" s="134" t="s">
        <v>2648</v>
      </c>
      <c r="V9" s="134" t="s">
        <v>3115</v>
      </c>
      <c r="W9" s="134" t="s">
        <v>60</v>
      </c>
      <c r="X9" s="9" t="s">
        <v>1464</v>
      </c>
      <c r="Y9" s="134"/>
      <c r="Z9" s="134"/>
    </row>
    <row r="10" spans="1:26" s="9" customFormat="1" ht="120" x14ac:dyDescent="0.25">
      <c r="A10" s="9" t="s">
        <v>2126</v>
      </c>
      <c r="B10" s="9" t="s">
        <v>184</v>
      </c>
      <c r="C10" s="129" t="s">
        <v>150</v>
      </c>
      <c r="D10" s="9" t="s">
        <v>2602</v>
      </c>
      <c r="E10" s="129" t="s">
        <v>151</v>
      </c>
      <c r="F10" s="9" t="s">
        <v>1278</v>
      </c>
      <c r="G10" s="9" t="s">
        <v>1262</v>
      </c>
      <c r="H10" s="9" t="s">
        <v>2580</v>
      </c>
      <c r="K10" s="9" t="s">
        <v>186</v>
      </c>
      <c r="L10" s="130">
        <v>100000</v>
      </c>
      <c r="M10" s="9" t="s">
        <v>158</v>
      </c>
      <c r="N10" s="130">
        <v>200000</v>
      </c>
      <c r="O10" s="9" t="s">
        <v>159</v>
      </c>
      <c r="P10" s="130">
        <v>300000</v>
      </c>
      <c r="Q10" s="130">
        <v>300000</v>
      </c>
      <c r="R10" s="9" t="s">
        <v>1262</v>
      </c>
      <c r="S10" s="9" t="s">
        <v>1262</v>
      </c>
      <c r="T10" s="134"/>
      <c r="U10" s="134" t="s">
        <v>2651</v>
      </c>
      <c r="V10" s="134"/>
      <c r="W10" s="134"/>
      <c r="X10" s="130">
        <v>300000</v>
      </c>
      <c r="Y10" s="134" t="s">
        <v>74</v>
      </c>
      <c r="Z10" s="134"/>
    </row>
    <row r="11" spans="1:26" s="9" customFormat="1" ht="120" x14ac:dyDescent="0.25">
      <c r="A11" s="9" t="s">
        <v>2127</v>
      </c>
      <c r="B11" s="9" t="s">
        <v>184</v>
      </c>
      <c r="C11" s="129" t="s">
        <v>150</v>
      </c>
      <c r="D11" s="9" t="s">
        <v>2602</v>
      </c>
      <c r="E11" s="129" t="s">
        <v>151</v>
      </c>
      <c r="F11" s="9" t="s">
        <v>1279</v>
      </c>
      <c r="G11" s="9" t="s">
        <v>1262</v>
      </c>
      <c r="H11" s="9" t="s">
        <v>1280</v>
      </c>
      <c r="I11" s="131" t="s">
        <v>160</v>
      </c>
      <c r="J11" s="9" t="s">
        <v>60</v>
      </c>
      <c r="K11" s="131" t="s">
        <v>161</v>
      </c>
      <c r="L11" s="9" t="s">
        <v>60</v>
      </c>
      <c r="M11" s="131" t="s">
        <v>162</v>
      </c>
      <c r="N11" s="9" t="s">
        <v>60</v>
      </c>
      <c r="O11" s="131" t="s">
        <v>2581</v>
      </c>
      <c r="P11" s="9" t="s">
        <v>60</v>
      </c>
      <c r="Q11" s="9" t="s">
        <v>1464</v>
      </c>
      <c r="R11" s="9" t="s">
        <v>1262</v>
      </c>
      <c r="S11" s="9" t="s">
        <v>1262</v>
      </c>
      <c r="T11" s="134" t="s">
        <v>74</v>
      </c>
      <c r="U11" s="134" t="s">
        <v>2648</v>
      </c>
      <c r="V11" s="134" t="s">
        <v>3115</v>
      </c>
      <c r="W11" s="134"/>
      <c r="X11" s="9" t="s">
        <v>1464</v>
      </c>
      <c r="Y11" s="134"/>
      <c r="Z11" s="134"/>
    </row>
    <row r="12" spans="1:26" s="9" customFormat="1" ht="120" x14ac:dyDescent="0.25">
      <c r="A12" s="9" t="s">
        <v>2128</v>
      </c>
      <c r="B12" s="9" t="s">
        <v>184</v>
      </c>
      <c r="C12" s="129" t="s">
        <v>150</v>
      </c>
      <c r="D12" s="9" t="s">
        <v>2602</v>
      </c>
      <c r="E12" s="129" t="s">
        <v>151</v>
      </c>
      <c r="F12" s="9" t="s">
        <v>1281</v>
      </c>
      <c r="G12" s="9" t="s">
        <v>1262</v>
      </c>
      <c r="H12" s="9" t="s">
        <v>297</v>
      </c>
      <c r="I12" s="9" t="s">
        <v>1282</v>
      </c>
      <c r="J12" s="9" t="s">
        <v>60</v>
      </c>
      <c r="K12" s="9" t="s">
        <v>1283</v>
      </c>
      <c r="L12" s="9" t="s">
        <v>60</v>
      </c>
      <c r="M12" s="9" t="s">
        <v>1284</v>
      </c>
      <c r="N12" s="9" t="s">
        <v>60</v>
      </c>
      <c r="O12" s="9" t="s">
        <v>1285</v>
      </c>
      <c r="P12" s="9" t="s">
        <v>60</v>
      </c>
      <c r="Q12" s="9" t="s">
        <v>1464</v>
      </c>
      <c r="R12" s="9" t="s">
        <v>1262</v>
      </c>
      <c r="S12" s="9" t="s">
        <v>1262</v>
      </c>
      <c r="T12" s="134"/>
      <c r="U12" s="134" t="s">
        <v>2648</v>
      </c>
      <c r="V12" s="134" t="s">
        <v>3116</v>
      </c>
      <c r="W12" s="134" t="s">
        <v>3117</v>
      </c>
      <c r="X12" s="9" t="s">
        <v>1464</v>
      </c>
      <c r="Y12" s="134"/>
      <c r="Z12" s="134"/>
    </row>
    <row r="13" spans="1:26" s="9" customFormat="1" ht="120" x14ac:dyDescent="0.25">
      <c r="A13" s="9" t="s">
        <v>2129</v>
      </c>
      <c r="B13" s="9" t="s">
        <v>184</v>
      </c>
      <c r="C13" s="129" t="s">
        <v>150</v>
      </c>
      <c r="D13" s="9" t="s">
        <v>2602</v>
      </c>
      <c r="E13" s="129" t="s">
        <v>151</v>
      </c>
      <c r="F13" s="9" t="s">
        <v>60</v>
      </c>
      <c r="G13" s="9" t="s">
        <v>1262</v>
      </c>
      <c r="H13" s="9" t="s">
        <v>163</v>
      </c>
      <c r="I13" s="9" t="s">
        <v>164</v>
      </c>
      <c r="J13" s="9" t="s">
        <v>60</v>
      </c>
      <c r="K13" s="9" t="s">
        <v>164</v>
      </c>
      <c r="L13" s="9" t="s">
        <v>60</v>
      </c>
      <c r="M13" s="9" t="s">
        <v>164</v>
      </c>
      <c r="N13" s="9" t="s">
        <v>60</v>
      </c>
      <c r="O13" s="9" t="s">
        <v>164</v>
      </c>
      <c r="P13" s="9" t="s">
        <v>60</v>
      </c>
      <c r="Q13" s="9" t="s">
        <v>1464</v>
      </c>
      <c r="R13" s="9" t="s">
        <v>1262</v>
      </c>
      <c r="S13" s="9" t="s">
        <v>1262</v>
      </c>
      <c r="T13" s="134" t="s">
        <v>74</v>
      </c>
      <c r="U13" s="134" t="s">
        <v>2648</v>
      </c>
      <c r="V13" s="134"/>
      <c r="W13" s="134"/>
      <c r="X13" s="9" t="s">
        <v>1464</v>
      </c>
      <c r="Y13" s="134"/>
      <c r="Z13" s="134"/>
    </row>
    <row r="14" spans="1:26" s="9" customFormat="1" ht="156" x14ac:dyDescent="0.25">
      <c r="A14" s="9" t="s">
        <v>2130</v>
      </c>
      <c r="B14" s="9" t="s">
        <v>184</v>
      </c>
      <c r="C14" s="129" t="s">
        <v>150</v>
      </c>
      <c r="D14" s="9" t="s">
        <v>2602</v>
      </c>
      <c r="E14" s="129" t="s">
        <v>165</v>
      </c>
      <c r="F14" s="9" t="s">
        <v>1286</v>
      </c>
      <c r="G14" s="9" t="s">
        <v>1262</v>
      </c>
      <c r="H14" s="9" t="s">
        <v>166</v>
      </c>
      <c r="I14" s="9" t="s">
        <v>187</v>
      </c>
      <c r="J14" s="130">
        <v>50000</v>
      </c>
      <c r="K14" s="9" t="s">
        <v>188</v>
      </c>
      <c r="L14" s="9" t="s">
        <v>60</v>
      </c>
      <c r="Q14" s="132">
        <v>50000</v>
      </c>
      <c r="R14" s="9" t="s">
        <v>574</v>
      </c>
      <c r="S14" s="9" t="s">
        <v>57</v>
      </c>
      <c r="T14" s="134" t="s">
        <v>3118</v>
      </c>
      <c r="U14" s="134" t="s">
        <v>2649</v>
      </c>
      <c r="V14" s="134" t="s">
        <v>3119</v>
      </c>
      <c r="W14" s="134" t="s">
        <v>3120</v>
      </c>
      <c r="X14" s="132">
        <v>50000</v>
      </c>
      <c r="Y14" s="134"/>
      <c r="Z14" s="134" t="s">
        <v>3307</v>
      </c>
    </row>
    <row r="15" spans="1:26" s="9" customFormat="1" ht="120" x14ac:dyDescent="0.25">
      <c r="A15" s="9" t="s">
        <v>2131</v>
      </c>
      <c r="B15" s="9" t="s">
        <v>184</v>
      </c>
      <c r="C15" s="129" t="s">
        <v>150</v>
      </c>
      <c r="D15" s="9" t="s">
        <v>2602</v>
      </c>
      <c r="E15" s="129" t="s">
        <v>165</v>
      </c>
      <c r="F15" s="9" t="s">
        <v>1287</v>
      </c>
      <c r="G15" s="9" t="s">
        <v>1262</v>
      </c>
      <c r="H15" s="9" t="s">
        <v>167</v>
      </c>
      <c r="I15" s="9" t="s">
        <v>168</v>
      </c>
      <c r="J15" s="9" t="s">
        <v>60</v>
      </c>
      <c r="P15" s="9" t="s">
        <v>1464</v>
      </c>
      <c r="Q15" s="9" t="s">
        <v>1464</v>
      </c>
      <c r="R15" s="9" t="s">
        <v>1262</v>
      </c>
      <c r="S15" s="9" t="s">
        <v>1262</v>
      </c>
      <c r="T15" s="134" t="s">
        <v>3121</v>
      </c>
      <c r="U15" s="134" t="s">
        <v>2649</v>
      </c>
      <c r="V15" s="134" t="s">
        <v>3122</v>
      </c>
      <c r="W15" s="134" t="s">
        <v>3123</v>
      </c>
      <c r="X15" s="9" t="s">
        <v>1464</v>
      </c>
      <c r="Y15" s="134"/>
      <c r="Z15" s="134" t="s">
        <v>3307</v>
      </c>
    </row>
    <row r="16" spans="1:26" s="9" customFormat="1" ht="120" x14ac:dyDescent="0.25">
      <c r="A16" s="9" t="s">
        <v>2132</v>
      </c>
      <c r="B16" s="9" t="s">
        <v>184</v>
      </c>
      <c r="C16" s="129" t="s">
        <v>150</v>
      </c>
      <c r="D16" s="9" t="s">
        <v>2602</v>
      </c>
      <c r="E16" s="129" t="s">
        <v>165</v>
      </c>
      <c r="F16" s="9" t="s">
        <v>1288</v>
      </c>
      <c r="G16" s="9" t="s">
        <v>1262</v>
      </c>
      <c r="H16" s="9" t="s">
        <v>169</v>
      </c>
      <c r="I16" s="9" t="s">
        <v>168</v>
      </c>
      <c r="J16" s="9" t="s">
        <v>60</v>
      </c>
      <c r="K16" s="9" t="s">
        <v>170</v>
      </c>
      <c r="L16" s="9" t="s">
        <v>60</v>
      </c>
      <c r="M16" s="9" t="s">
        <v>170</v>
      </c>
      <c r="N16" s="9" t="s">
        <v>60</v>
      </c>
      <c r="O16" s="9" t="s">
        <v>171</v>
      </c>
      <c r="P16" s="9" t="s">
        <v>60</v>
      </c>
      <c r="Q16" s="9" t="s">
        <v>1464</v>
      </c>
      <c r="R16" s="9" t="s">
        <v>1262</v>
      </c>
      <c r="S16" s="9" t="s">
        <v>1262</v>
      </c>
      <c r="T16" s="134" t="s">
        <v>3121</v>
      </c>
      <c r="U16" s="134" t="s">
        <v>2649</v>
      </c>
      <c r="V16" s="134" t="s">
        <v>3122</v>
      </c>
      <c r="W16" s="134" t="s">
        <v>3124</v>
      </c>
      <c r="X16" s="9" t="s">
        <v>1464</v>
      </c>
      <c r="Y16" s="134"/>
      <c r="Z16" s="134" t="s">
        <v>3307</v>
      </c>
    </row>
    <row r="17" spans="1:26" s="9" customFormat="1" ht="120" x14ac:dyDescent="0.25">
      <c r="A17" s="9" t="s">
        <v>2133</v>
      </c>
      <c r="B17" s="9" t="s">
        <v>184</v>
      </c>
      <c r="C17" s="129" t="s">
        <v>150</v>
      </c>
      <c r="D17" s="9" t="s">
        <v>2602</v>
      </c>
      <c r="E17" s="129" t="s">
        <v>42</v>
      </c>
      <c r="F17" s="9" t="s">
        <v>60</v>
      </c>
      <c r="G17" s="9" t="s">
        <v>1262</v>
      </c>
      <c r="H17" s="9" t="s">
        <v>172</v>
      </c>
      <c r="I17" s="9" t="s">
        <v>189</v>
      </c>
      <c r="K17" s="9" t="s">
        <v>1289</v>
      </c>
      <c r="L17" s="142">
        <v>513885</v>
      </c>
      <c r="P17" s="130"/>
      <c r="Q17" s="130">
        <v>513885</v>
      </c>
      <c r="R17" s="9" t="s">
        <v>574</v>
      </c>
      <c r="S17" s="9" t="s">
        <v>57</v>
      </c>
      <c r="T17" s="134" t="s">
        <v>3125</v>
      </c>
      <c r="U17" s="134" t="s">
        <v>2649</v>
      </c>
      <c r="V17" s="134" t="s">
        <v>3126</v>
      </c>
      <c r="W17" s="134" t="s">
        <v>3127</v>
      </c>
      <c r="X17" s="130">
        <v>513885</v>
      </c>
      <c r="Y17" s="134" t="s">
        <v>74</v>
      </c>
      <c r="Z17" s="134" t="s">
        <v>3308</v>
      </c>
    </row>
    <row r="18" spans="1:26" s="9" customFormat="1" ht="88.5" customHeight="1" x14ac:dyDescent="0.25">
      <c r="A18" s="9" t="s">
        <v>2134</v>
      </c>
      <c r="B18" s="9" t="e">
        <f>O18/12</f>
        <v>#VALUE!</v>
      </c>
      <c r="C18" s="129" t="s">
        <v>150</v>
      </c>
      <c r="D18" s="9" t="s">
        <v>2602</v>
      </c>
      <c r="E18" s="129" t="s">
        <v>42</v>
      </c>
      <c r="F18" s="9" t="s">
        <v>60</v>
      </c>
      <c r="G18" s="9" t="s">
        <v>1262</v>
      </c>
      <c r="H18" s="9" t="s">
        <v>173</v>
      </c>
      <c r="I18" s="9" t="s">
        <v>173</v>
      </c>
      <c r="J18" s="130">
        <v>60000</v>
      </c>
      <c r="K18" s="9" t="s">
        <v>173</v>
      </c>
      <c r="L18" s="143" t="s">
        <v>60</v>
      </c>
      <c r="M18" s="9" t="s">
        <v>173</v>
      </c>
      <c r="N18" s="143" t="s">
        <v>60</v>
      </c>
      <c r="O18" s="9" t="s">
        <v>173</v>
      </c>
      <c r="Q18" s="130">
        <v>60000</v>
      </c>
      <c r="R18" s="9" t="s">
        <v>574</v>
      </c>
      <c r="S18" s="9" t="s">
        <v>57</v>
      </c>
      <c r="T18" s="134" t="s">
        <v>60</v>
      </c>
      <c r="U18" s="134" t="s">
        <v>2648</v>
      </c>
      <c r="V18" s="134" t="s">
        <v>3128</v>
      </c>
      <c r="W18" s="134" t="s">
        <v>3129</v>
      </c>
      <c r="X18" s="130">
        <v>60000</v>
      </c>
      <c r="Y18" s="134" t="s">
        <v>74</v>
      </c>
      <c r="Z18" s="134"/>
    </row>
    <row r="19" spans="1:26" s="9" customFormat="1" ht="120" x14ac:dyDescent="0.25">
      <c r="A19" s="9" t="s">
        <v>2135</v>
      </c>
      <c r="B19" s="9" t="s">
        <v>184</v>
      </c>
      <c r="C19" s="129" t="s">
        <v>150</v>
      </c>
      <c r="D19" s="9" t="s">
        <v>2602</v>
      </c>
      <c r="E19" s="129" t="s">
        <v>42</v>
      </c>
      <c r="F19" s="9" t="s">
        <v>60</v>
      </c>
      <c r="G19" s="9" t="s">
        <v>1262</v>
      </c>
      <c r="H19" s="9" t="s">
        <v>174</v>
      </c>
      <c r="I19" s="131" t="s">
        <v>74</v>
      </c>
      <c r="J19" s="9" t="s">
        <v>60</v>
      </c>
      <c r="K19" s="131" t="s">
        <v>298</v>
      </c>
      <c r="L19" s="144">
        <v>80000</v>
      </c>
      <c r="M19" s="131" t="s">
        <v>299</v>
      </c>
      <c r="N19" s="130">
        <v>160000</v>
      </c>
      <c r="O19" s="131" t="s">
        <v>300</v>
      </c>
      <c r="P19" s="130">
        <v>240000</v>
      </c>
      <c r="Q19" s="130">
        <v>240000</v>
      </c>
      <c r="R19" s="9" t="s">
        <v>352</v>
      </c>
      <c r="S19" s="9" t="s">
        <v>57</v>
      </c>
      <c r="T19" s="134" t="s">
        <v>60</v>
      </c>
      <c r="U19" s="134" t="s">
        <v>2648</v>
      </c>
      <c r="V19" s="134" t="s">
        <v>3128</v>
      </c>
      <c r="W19" s="134" t="s">
        <v>3129</v>
      </c>
      <c r="X19" s="130">
        <v>240000</v>
      </c>
      <c r="Y19" s="134" t="s">
        <v>74</v>
      </c>
      <c r="Z19" s="134"/>
    </row>
    <row r="20" spans="1:26" s="9" customFormat="1" ht="96.75" customHeight="1" x14ac:dyDescent="0.25">
      <c r="A20" s="9" t="s">
        <v>2136</v>
      </c>
      <c r="B20" s="9" t="s">
        <v>184</v>
      </c>
      <c r="C20" s="129" t="s">
        <v>150</v>
      </c>
      <c r="D20" s="9" t="s">
        <v>2602</v>
      </c>
      <c r="E20" s="133" t="s">
        <v>175</v>
      </c>
      <c r="F20" s="9" t="s">
        <v>60</v>
      </c>
      <c r="G20" s="9" t="s">
        <v>1262</v>
      </c>
      <c r="H20" s="129" t="s">
        <v>176</v>
      </c>
      <c r="I20" s="131" t="s">
        <v>74</v>
      </c>
      <c r="K20" s="131"/>
      <c r="M20" s="131" t="s">
        <v>301</v>
      </c>
      <c r="N20" s="9" t="s">
        <v>60</v>
      </c>
      <c r="O20" s="131" t="s">
        <v>302</v>
      </c>
      <c r="P20" s="9" t="s">
        <v>1464</v>
      </c>
      <c r="Q20" s="9" t="s">
        <v>1262</v>
      </c>
      <c r="R20" s="9" t="s">
        <v>1262</v>
      </c>
      <c r="S20" s="9" t="s">
        <v>1262</v>
      </c>
      <c r="T20" s="134"/>
      <c r="U20" s="134" t="s">
        <v>2651</v>
      </c>
      <c r="V20" s="134"/>
      <c r="W20" s="134"/>
      <c r="X20" s="9" t="s">
        <v>1262</v>
      </c>
      <c r="Y20" s="134"/>
      <c r="Z20" s="134"/>
    </row>
    <row r="21" spans="1:26" s="9" customFormat="1" ht="120" x14ac:dyDescent="0.25">
      <c r="A21" s="9" t="s">
        <v>2137</v>
      </c>
      <c r="B21" s="9" t="s">
        <v>184</v>
      </c>
      <c r="C21" s="129" t="s">
        <v>150</v>
      </c>
      <c r="D21" s="9" t="s">
        <v>2602</v>
      </c>
      <c r="E21" s="133" t="s">
        <v>175</v>
      </c>
      <c r="F21" s="9" t="s">
        <v>60</v>
      </c>
      <c r="G21" s="9" t="s">
        <v>1262</v>
      </c>
      <c r="H21" s="129" t="s">
        <v>303</v>
      </c>
      <c r="I21" s="9" t="s">
        <v>1290</v>
      </c>
      <c r="J21" s="9" t="s">
        <v>60</v>
      </c>
      <c r="K21" s="9" t="s">
        <v>1291</v>
      </c>
      <c r="L21" s="9" t="s">
        <v>60</v>
      </c>
      <c r="M21" s="9" t="s">
        <v>1292</v>
      </c>
      <c r="N21" s="9" t="s">
        <v>60</v>
      </c>
      <c r="O21" s="9" t="s">
        <v>1476</v>
      </c>
      <c r="P21" s="9" t="s">
        <v>1464</v>
      </c>
      <c r="Q21" s="9" t="s">
        <v>1262</v>
      </c>
      <c r="R21" s="9" t="s">
        <v>1262</v>
      </c>
      <c r="S21" s="9" t="s">
        <v>1262</v>
      </c>
      <c r="T21" s="134"/>
      <c r="U21" s="134" t="s">
        <v>2651</v>
      </c>
      <c r="V21" s="134"/>
      <c r="W21" s="134"/>
      <c r="X21" s="9" t="s">
        <v>1262</v>
      </c>
      <c r="Y21" s="134"/>
      <c r="Z21" s="134"/>
    </row>
    <row r="22" spans="1:26" s="9" customFormat="1" ht="120" x14ac:dyDescent="0.25">
      <c r="A22" s="9" t="s">
        <v>2138</v>
      </c>
      <c r="B22" s="9" t="s">
        <v>184</v>
      </c>
      <c r="C22" s="129" t="s">
        <v>150</v>
      </c>
      <c r="D22" s="9" t="s">
        <v>2602</v>
      </c>
      <c r="E22" s="129" t="s">
        <v>177</v>
      </c>
      <c r="F22" s="9" t="s">
        <v>60</v>
      </c>
      <c r="G22" s="9" t="s">
        <v>1262</v>
      </c>
      <c r="H22" s="129" t="s">
        <v>1477</v>
      </c>
      <c r="I22" s="131" t="s">
        <v>74</v>
      </c>
      <c r="K22" s="131" t="s">
        <v>178</v>
      </c>
      <c r="L22" s="130">
        <v>30000</v>
      </c>
      <c r="M22" s="131" t="s">
        <v>304</v>
      </c>
      <c r="N22" s="130">
        <v>60000</v>
      </c>
      <c r="O22" s="131" t="s">
        <v>305</v>
      </c>
      <c r="P22" s="130">
        <v>100000</v>
      </c>
      <c r="Q22" s="130">
        <v>100000</v>
      </c>
      <c r="R22" s="9" t="s">
        <v>574</v>
      </c>
      <c r="S22" s="9" t="s">
        <v>57</v>
      </c>
      <c r="T22" s="134"/>
      <c r="U22" s="134" t="s">
        <v>2651</v>
      </c>
      <c r="V22" s="134"/>
      <c r="W22" s="134"/>
      <c r="X22" s="130">
        <v>100000</v>
      </c>
      <c r="Y22" s="134" t="s">
        <v>60</v>
      </c>
      <c r="Z22" s="134"/>
    </row>
    <row r="23" spans="1:26" s="9" customFormat="1" ht="51" customHeight="1" x14ac:dyDescent="0.25">
      <c r="A23" s="9" t="s">
        <v>2139</v>
      </c>
      <c r="B23" s="9" t="s">
        <v>184</v>
      </c>
      <c r="C23" s="129" t="s">
        <v>150</v>
      </c>
      <c r="D23" s="9" t="s">
        <v>2602</v>
      </c>
      <c r="E23" s="129" t="s">
        <v>177</v>
      </c>
      <c r="F23" s="9" t="s">
        <v>60</v>
      </c>
      <c r="G23" s="9" t="s">
        <v>1262</v>
      </c>
      <c r="H23" s="9" t="s">
        <v>190</v>
      </c>
      <c r="I23" s="9" t="s">
        <v>191</v>
      </c>
      <c r="J23" s="9" t="s">
        <v>60</v>
      </c>
      <c r="K23" s="9" t="s">
        <v>192</v>
      </c>
      <c r="L23" s="9" t="s">
        <v>60</v>
      </c>
      <c r="M23" s="9" t="s">
        <v>193</v>
      </c>
      <c r="N23" s="9" t="s">
        <v>60</v>
      </c>
      <c r="O23" s="9" t="s">
        <v>194</v>
      </c>
      <c r="P23" s="9" t="s">
        <v>1464</v>
      </c>
      <c r="Q23" s="9" t="s">
        <v>1464</v>
      </c>
      <c r="R23" s="9" t="s">
        <v>1262</v>
      </c>
      <c r="S23" s="9" t="s">
        <v>1262</v>
      </c>
      <c r="T23" s="134" t="s">
        <v>74</v>
      </c>
      <c r="U23" s="134" t="s">
        <v>2648</v>
      </c>
      <c r="V23" s="134" t="s">
        <v>3130</v>
      </c>
      <c r="W23" s="134" t="s">
        <v>3130</v>
      </c>
      <c r="X23" s="9" t="s">
        <v>1464</v>
      </c>
      <c r="Y23" s="134"/>
      <c r="Z23" s="134"/>
    </row>
    <row r="24" spans="1:26" s="9" customFormat="1" ht="120" x14ac:dyDescent="0.25">
      <c r="A24" s="9" t="s">
        <v>2140</v>
      </c>
      <c r="B24" s="9" t="s">
        <v>184</v>
      </c>
      <c r="C24" s="129" t="s">
        <v>150</v>
      </c>
      <c r="D24" s="9" t="s">
        <v>2602</v>
      </c>
      <c r="E24" s="129" t="s">
        <v>177</v>
      </c>
      <c r="F24" s="9" t="s">
        <v>60</v>
      </c>
      <c r="G24" s="9" t="s">
        <v>1262</v>
      </c>
      <c r="H24" s="9" t="s">
        <v>179</v>
      </c>
      <c r="I24" s="9" t="s">
        <v>180</v>
      </c>
      <c r="J24" s="9" t="s">
        <v>60</v>
      </c>
      <c r="K24" s="9" t="s">
        <v>181</v>
      </c>
      <c r="L24" s="9" t="s">
        <v>60</v>
      </c>
      <c r="M24" s="9" t="s">
        <v>182</v>
      </c>
      <c r="N24" s="9" t="s">
        <v>60</v>
      </c>
      <c r="O24" s="9" t="s">
        <v>183</v>
      </c>
      <c r="P24" s="9" t="s">
        <v>60</v>
      </c>
      <c r="Q24" s="9" t="s">
        <v>1464</v>
      </c>
      <c r="R24" s="9" t="s">
        <v>1262</v>
      </c>
      <c r="S24" s="9" t="s">
        <v>1262</v>
      </c>
      <c r="T24" s="134" t="s">
        <v>3131</v>
      </c>
      <c r="U24" s="134" t="s">
        <v>2649</v>
      </c>
      <c r="V24" s="134"/>
      <c r="W24" s="134" t="s">
        <v>3132</v>
      </c>
      <c r="X24" s="9" t="s">
        <v>1464</v>
      </c>
      <c r="Y24" s="134"/>
      <c r="Z24" s="134" t="s">
        <v>3309</v>
      </c>
    </row>
    <row r="25" spans="1:26" ht="168" x14ac:dyDescent="0.25">
      <c r="A25" s="9" t="s">
        <v>2141</v>
      </c>
      <c r="B25" s="18" t="s">
        <v>207</v>
      </c>
      <c r="C25" s="18" t="s">
        <v>208</v>
      </c>
      <c r="D25" s="9" t="s">
        <v>2602</v>
      </c>
      <c r="E25" s="18" t="s">
        <v>362</v>
      </c>
      <c r="G25" s="18" t="s">
        <v>1262</v>
      </c>
      <c r="H25" s="18" t="s">
        <v>368</v>
      </c>
      <c r="I25" s="18" t="s">
        <v>1262</v>
      </c>
      <c r="J25" s="145"/>
      <c r="K25" s="18" t="s">
        <v>368</v>
      </c>
      <c r="L25" s="145"/>
      <c r="M25" s="18" t="s">
        <v>1262</v>
      </c>
      <c r="N25" s="145"/>
      <c r="O25" s="18" t="s">
        <v>1262</v>
      </c>
      <c r="P25" s="145"/>
      <c r="Q25" s="18" t="s">
        <v>1262</v>
      </c>
      <c r="R25" s="18" t="s">
        <v>1262</v>
      </c>
      <c r="S25" s="18" t="s">
        <v>1262</v>
      </c>
      <c r="T25" s="135" t="s">
        <v>3133</v>
      </c>
      <c r="U25" s="134" t="s">
        <v>2649</v>
      </c>
      <c r="V25" s="135" t="s">
        <v>3134</v>
      </c>
      <c r="W25" s="135" t="s">
        <v>3135</v>
      </c>
      <c r="X25" s="18" t="s">
        <v>1262</v>
      </c>
      <c r="Z25" s="135" t="s">
        <v>3309</v>
      </c>
    </row>
    <row r="26" spans="1:26" ht="132" x14ac:dyDescent="0.25">
      <c r="A26" s="9" t="s">
        <v>2142</v>
      </c>
      <c r="B26" s="18" t="s">
        <v>354</v>
      </c>
      <c r="C26" s="18" t="s">
        <v>355</v>
      </c>
      <c r="D26" s="9" t="s">
        <v>2602</v>
      </c>
      <c r="E26" s="18" t="s">
        <v>356</v>
      </c>
      <c r="G26" s="18" t="s">
        <v>1262</v>
      </c>
      <c r="H26" s="18" t="s">
        <v>358</v>
      </c>
      <c r="I26" s="18" t="s">
        <v>1262</v>
      </c>
      <c r="J26" s="145"/>
      <c r="K26" s="18" t="s">
        <v>358</v>
      </c>
      <c r="L26" s="145"/>
      <c r="M26" s="18" t="s">
        <v>1262</v>
      </c>
      <c r="N26" s="145"/>
      <c r="O26" s="18" t="s">
        <v>1262</v>
      </c>
      <c r="P26" s="145"/>
      <c r="Q26" s="18" t="s">
        <v>1262</v>
      </c>
      <c r="R26" s="18" t="s">
        <v>1262</v>
      </c>
      <c r="S26" s="18" t="s">
        <v>1262</v>
      </c>
      <c r="U26" s="134" t="s">
        <v>2651</v>
      </c>
      <c r="X26" s="18" t="s">
        <v>1262</v>
      </c>
    </row>
    <row r="27" spans="1:26" ht="144" x14ac:dyDescent="0.25">
      <c r="A27" s="9" t="s">
        <v>2143</v>
      </c>
      <c r="B27" s="18" t="s">
        <v>354</v>
      </c>
      <c r="C27" s="18" t="s">
        <v>355</v>
      </c>
      <c r="D27" s="9" t="s">
        <v>2602</v>
      </c>
      <c r="E27" s="18" t="s">
        <v>361</v>
      </c>
      <c r="G27" s="18" t="s">
        <v>1262</v>
      </c>
      <c r="H27" s="18" t="s">
        <v>359</v>
      </c>
      <c r="I27" s="18" t="s">
        <v>359</v>
      </c>
      <c r="J27" s="145"/>
      <c r="K27" s="18" t="s">
        <v>359</v>
      </c>
      <c r="L27" s="145"/>
      <c r="M27" s="18" t="s">
        <v>359</v>
      </c>
      <c r="N27" s="145"/>
      <c r="O27" s="18" t="s">
        <v>359</v>
      </c>
      <c r="P27" s="145"/>
      <c r="Q27" s="18" t="s">
        <v>1262</v>
      </c>
      <c r="R27" s="18" t="s">
        <v>1262</v>
      </c>
      <c r="S27" s="18" t="s">
        <v>1262</v>
      </c>
      <c r="U27" s="134" t="s">
        <v>2647</v>
      </c>
      <c r="X27" s="18" t="s">
        <v>1262</v>
      </c>
      <c r="Z27" s="135" t="s">
        <v>3082</v>
      </c>
    </row>
    <row r="28" spans="1:26" ht="264" x14ac:dyDescent="0.25">
      <c r="A28" s="9" t="s">
        <v>2144</v>
      </c>
      <c r="B28" s="18" t="s">
        <v>207</v>
      </c>
      <c r="C28" s="18" t="s">
        <v>208</v>
      </c>
      <c r="D28" s="9" t="s">
        <v>2602</v>
      </c>
      <c r="E28" s="18" t="s">
        <v>360</v>
      </c>
      <c r="G28" s="18" t="s">
        <v>1262</v>
      </c>
      <c r="H28" s="18" t="s">
        <v>363</v>
      </c>
      <c r="I28" s="18" t="s">
        <v>1404</v>
      </c>
      <c r="J28" s="145"/>
      <c r="K28" s="18" t="s">
        <v>1404</v>
      </c>
      <c r="L28" s="145"/>
      <c r="M28" s="18" t="s">
        <v>1404</v>
      </c>
      <c r="N28" s="145"/>
      <c r="O28" s="18" t="s">
        <v>1404</v>
      </c>
      <c r="P28" s="145"/>
      <c r="Q28" s="18" t="s">
        <v>1262</v>
      </c>
      <c r="R28" s="18" t="s">
        <v>1262</v>
      </c>
      <c r="S28" s="18" t="s">
        <v>1262</v>
      </c>
      <c r="U28" s="134" t="s">
        <v>2647</v>
      </c>
      <c r="X28" s="18" t="s">
        <v>1262</v>
      </c>
      <c r="Z28" s="135" t="s">
        <v>3310</v>
      </c>
    </row>
    <row r="29" spans="1:26" ht="216" x14ac:dyDescent="0.25">
      <c r="A29" s="18" t="s">
        <v>3282</v>
      </c>
      <c r="B29" s="18" t="s">
        <v>366</v>
      </c>
      <c r="C29" s="18" t="s">
        <v>365</v>
      </c>
      <c r="D29" s="9" t="s">
        <v>2602</v>
      </c>
      <c r="E29" s="18" t="s">
        <v>364</v>
      </c>
      <c r="G29" s="18" t="s">
        <v>1262</v>
      </c>
      <c r="H29" s="18" t="s">
        <v>367</v>
      </c>
      <c r="I29" s="18" t="s">
        <v>367</v>
      </c>
      <c r="J29" s="145"/>
      <c r="K29" s="18" t="s">
        <v>367</v>
      </c>
      <c r="L29" s="145"/>
      <c r="M29" s="18" t="s">
        <v>367</v>
      </c>
      <c r="N29" s="145"/>
      <c r="O29" s="18" t="s">
        <v>367</v>
      </c>
      <c r="P29" s="145"/>
      <c r="Q29" s="18" t="s">
        <v>1262</v>
      </c>
      <c r="R29" s="18" t="s">
        <v>1262</v>
      </c>
      <c r="S29" s="18" t="s">
        <v>1262</v>
      </c>
      <c r="U29" s="134" t="s">
        <v>2651</v>
      </c>
      <c r="X29" s="18" t="s">
        <v>1262</v>
      </c>
    </row>
  </sheetData>
  <sheetProtection selectLockedCells="1"/>
  <mergeCells count="29">
    <mergeCell ref="K5:L5"/>
    <mergeCell ref="M5:N5"/>
    <mergeCell ref="O5:P5"/>
    <mergeCell ref="Y3:Y6"/>
    <mergeCell ref="Z3:Z6"/>
    <mergeCell ref="Q3:Q6"/>
    <mergeCell ref="R3:R6"/>
    <mergeCell ref="V3:V6"/>
    <mergeCell ref="W3:W6"/>
    <mergeCell ref="X3:X6"/>
    <mergeCell ref="S3:S6"/>
    <mergeCell ref="T3:T6"/>
    <mergeCell ref="U3:U6"/>
    <mergeCell ref="A1:I1"/>
    <mergeCell ref="A2:I2"/>
    <mergeCell ref="A3:A6"/>
    <mergeCell ref="B3:B6"/>
    <mergeCell ref="C3:C6"/>
    <mergeCell ref="D3:D6"/>
    <mergeCell ref="G3:G6"/>
    <mergeCell ref="E3:E6"/>
    <mergeCell ref="F3:F6"/>
    <mergeCell ref="H3:H6"/>
    <mergeCell ref="I3:P3"/>
    <mergeCell ref="I5:J5"/>
    <mergeCell ref="O4:P4"/>
    <mergeCell ref="M4:N4"/>
    <mergeCell ref="K4:L4"/>
    <mergeCell ref="I4:J4"/>
  </mergeCells>
  <conditionalFormatting sqref="U7:U29">
    <cfRule type="containsText" dxfId="464" priority="7" stopIfTrue="1" operator="containsText" text="Target Met">
      <formula>NOT(ISERROR(SEARCH("Target Met",U7)))</formula>
    </cfRule>
  </conditionalFormatting>
  <conditionalFormatting sqref="U7:U29">
    <cfRule type="containsText" dxfId="463" priority="1" stopIfTrue="1" operator="containsText" text="Not Applicable">
      <formula>NOT(ISERROR(SEARCH("Not Applicable",U7)))</formula>
    </cfRule>
    <cfRule type="containsText" priority="2" stopIfTrue="1" operator="containsText" text="Not Applicable">
      <formula>NOT(ISERROR(SEARCH("Not Applicable",U7)))</formula>
    </cfRule>
    <cfRule type="containsText" dxfId="462" priority="3" stopIfTrue="1" operator="containsText" text="Target Exceeded">
      <formula>NOT(ISERROR(SEARCH("Target Exceeded",U7)))</formula>
    </cfRule>
    <cfRule type="containsText" dxfId="461" priority="4" stopIfTrue="1" operator="containsText" text="Target Partially Met">
      <formula>NOT(ISERROR(SEARCH("Target Partially Met",U7)))</formula>
    </cfRule>
    <cfRule type="containsText" priority="5" stopIfTrue="1" operator="containsText" text="Target Partially Met">
      <formula>NOT(ISERROR(SEARCH("Target Partially Met",U7)))</formula>
    </cfRule>
    <cfRule type="containsText" dxfId="460" priority="6" stopIfTrue="1" operator="containsText" text="Nil Achieved">
      <formula>NOT(ISERROR(SEARCH("Nil Achieved",U7)))</formula>
    </cfRule>
  </conditionalFormatting>
  <pageMargins left="0.70866141732283472" right="0.70866141732283472" top="0.74803149606299213" bottom="0.74803149606299213" header="0.31496062992125984" footer="0.31496062992125984"/>
  <pageSetup paperSize="9" scale="75" firstPageNumber="8" orientation="landscape" useFirstPageNumber="1" r:id="rId1"/>
  <headerFooter>
    <oddFooter>Page &amp;P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[7]Sheet1!#REF!</xm:f>
          </x14:formula1>
          <xm:sqref>U7:U29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3676</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3677</v>
      </c>
      <c r="F12" s="267"/>
      <c r="G12" s="267"/>
    </row>
    <row r="13" spans="1:14" ht="18.75" x14ac:dyDescent="0.3">
      <c r="D13" s="267"/>
      <c r="E13" s="267"/>
      <c r="F13" s="267"/>
      <c r="G13" s="267"/>
    </row>
    <row r="14" spans="1:14" ht="18.75" x14ac:dyDescent="0.3">
      <c r="D14" s="273">
        <v>1.1000000000000001</v>
      </c>
      <c r="E14" s="272" t="s">
        <v>3553</v>
      </c>
      <c r="F14" s="267">
        <v>22</v>
      </c>
      <c r="G14" s="267"/>
    </row>
    <row r="15" spans="1:14" ht="18.75" x14ac:dyDescent="0.3">
      <c r="D15" s="267" t="s">
        <v>3549</v>
      </c>
      <c r="E15" s="272" t="s">
        <v>3551</v>
      </c>
      <c r="F15" s="267">
        <v>11</v>
      </c>
      <c r="G15" s="267"/>
    </row>
    <row r="16" spans="1:14" ht="18.75" x14ac:dyDescent="0.3">
      <c r="D16" s="267" t="s">
        <v>3550</v>
      </c>
      <c r="E16" s="272" t="s">
        <v>3552</v>
      </c>
      <c r="F16" s="267">
        <v>11</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3678</v>
      </c>
      <c r="F45" s="275" t="s">
        <v>3627</v>
      </c>
      <c r="G45" s="275" t="s">
        <v>3678</v>
      </c>
    </row>
    <row r="48" spans="4:7" ht="18.75" x14ac:dyDescent="0.3">
      <c r="D48" s="273">
        <v>2.1</v>
      </c>
      <c r="E48" s="267" t="s">
        <v>3842</v>
      </c>
      <c r="F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3679</v>
      </c>
      <c r="F75" s="275" t="s">
        <v>3627</v>
      </c>
      <c r="G75" s="275" t="s">
        <v>3679</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5" orientation="portrait" useFirstPageNumber="1" r:id="rId1"/>
  <headerFooter>
    <oddFooter>Page &amp;P</oddFooter>
  </headerFooter>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6"/>
  <sheetViews>
    <sheetView view="pageBreakPreview" zoomScaleNormal="100" zoomScaleSheetLayoutView="100" workbookViewId="0">
      <pane ySplit="6" topLeftCell="A7" activePane="bottomLeft" state="frozen"/>
      <selection sqref="A1:I2"/>
      <selection pane="bottomLeft" activeCell="A7" sqref="A7:A8"/>
    </sheetView>
  </sheetViews>
  <sheetFormatPr defaultColWidth="13.42578125" defaultRowHeight="12" x14ac:dyDescent="0.25"/>
  <cols>
    <col min="1" max="1" width="13.42578125" style="18"/>
    <col min="2" max="2" width="13.42578125" style="18" hidden="1" customWidth="1"/>
    <col min="3" max="3" width="30.140625" style="18" hidden="1" customWidth="1"/>
    <col min="4" max="4" width="13.42578125" style="18" customWidth="1"/>
    <col min="5" max="5" width="13.42578125" style="18"/>
    <col min="6" max="6" width="13.42578125" style="18" hidden="1" customWidth="1"/>
    <col min="7" max="7" width="13.42578125" style="18" customWidth="1"/>
    <col min="8" max="9" width="13.42578125" style="18"/>
    <col min="10" max="14" width="13.42578125" style="18" hidden="1" customWidth="1"/>
    <col min="15" max="15" width="20.28515625" style="18" hidden="1" customWidth="1"/>
    <col min="16" max="20" width="13.42578125" style="18" hidden="1" customWidth="1"/>
    <col min="21" max="22" width="13.42578125" style="135" customWidth="1"/>
    <col min="23" max="24" width="13.42578125" style="135"/>
    <col min="25" max="25" width="13.42578125" style="18"/>
    <col min="26" max="27" width="13.42578125" style="135"/>
    <col min="28" max="16384" width="13.42578125" style="18"/>
  </cols>
  <sheetData>
    <row r="1" spans="1:27" s="141" customFormat="1" ht="15" customHeight="1" x14ac:dyDescent="0.25">
      <c r="A1" s="307" t="s">
        <v>2552</v>
      </c>
      <c r="B1" s="308"/>
      <c r="C1" s="308"/>
      <c r="D1" s="308"/>
      <c r="E1" s="308"/>
      <c r="F1" s="308"/>
      <c r="G1" s="308"/>
      <c r="H1" s="308"/>
      <c r="I1" s="308"/>
      <c r="J1" s="308"/>
      <c r="K1" s="308"/>
      <c r="L1" s="308"/>
      <c r="M1" s="308"/>
      <c r="N1" s="308"/>
      <c r="O1" s="308"/>
      <c r="P1" s="308"/>
      <c r="Q1" s="308"/>
      <c r="R1" s="308"/>
      <c r="S1" s="308"/>
      <c r="T1" s="309"/>
      <c r="U1" s="137"/>
      <c r="V1" s="146"/>
      <c r="W1" s="227"/>
      <c r="X1" s="137"/>
      <c r="Y1" s="226"/>
      <c r="Z1" s="227"/>
      <c r="AA1" s="227"/>
    </row>
    <row r="2" spans="1:27" s="141" customFormat="1" ht="18" customHeight="1" x14ac:dyDescent="0.25">
      <c r="A2" s="307" t="s">
        <v>2687</v>
      </c>
      <c r="B2" s="308"/>
      <c r="C2" s="308"/>
      <c r="D2" s="308"/>
      <c r="E2" s="308"/>
      <c r="F2" s="308"/>
      <c r="G2" s="308"/>
      <c r="H2" s="308"/>
      <c r="I2" s="308"/>
      <c r="J2" s="308"/>
      <c r="K2" s="308"/>
      <c r="L2" s="308"/>
      <c r="M2" s="308"/>
      <c r="N2" s="308"/>
      <c r="O2" s="308"/>
      <c r="P2" s="308"/>
      <c r="Q2" s="308"/>
      <c r="R2" s="308"/>
      <c r="S2" s="308"/>
      <c r="T2" s="309"/>
      <c r="U2" s="137"/>
      <c r="V2" s="146"/>
      <c r="W2" s="227"/>
      <c r="X2" s="137"/>
      <c r="Y2" s="226"/>
      <c r="Z2" s="227"/>
      <c r="AA2" s="227"/>
    </row>
    <row r="3" spans="1:27" s="147" customFormat="1" ht="33.7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7" customFormat="1" ht="40.5" customHeight="1" x14ac:dyDescent="0.25">
      <c r="A4" s="313"/>
      <c r="B4" s="313"/>
      <c r="C4" s="313"/>
      <c r="D4" s="313"/>
      <c r="E4" s="313"/>
      <c r="F4" s="313"/>
      <c r="G4" s="313"/>
      <c r="H4" s="313"/>
      <c r="I4" s="307" t="s">
        <v>7</v>
      </c>
      <c r="J4" s="309"/>
      <c r="K4" s="313" t="s">
        <v>8</v>
      </c>
      <c r="L4" s="313"/>
      <c r="M4" s="313" t="s">
        <v>9</v>
      </c>
      <c r="N4" s="313"/>
      <c r="O4" s="313" t="s">
        <v>10</v>
      </c>
      <c r="P4" s="313"/>
      <c r="Q4" s="313"/>
      <c r="R4" s="313"/>
      <c r="S4" s="313"/>
      <c r="T4" s="313"/>
      <c r="U4" s="315"/>
      <c r="V4" s="315"/>
      <c r="W4" s="315"/>
      <c r="X4" s="315"/>
      <c r="Y4" s="313"/>
      <c r="Z4" s="315"/>
      <c r="AA4" s="318"/>
    </row>
    <row r="5" spans="1:27" s="147" customFormat="1" x14ac:dyDescent="0.25">
      <c r="A5" s="313"/>
      <c r="B5" s="313"/>
      <c r="C5" s="313"/>
      <c r="D5" s="313"/>
      <c r="E5" s="313"/>
      <c r="F5" s="313"/>
      <c r="G5" s="313"/>
      <c r="H5" s="313"/>
      <c r="I5" s="307" t="s">
        <v>11</v>
      </c>
      <c r="J5" s="309"/>
      <c r="K5" s="313" t="s">
        <v>12</v>
      </c>
      <c r="L5" s="313"/>
      <c r="M5" s="313" t="s">
        <v>13</v>
      </c>
      <c r="N5" s="313"/>
      <c r="O5" s="313" t="s">
        <v>14</v>
      </c>
      <c r="P5" s="313"/>
      <c r="Q5" s="313"/>
      <c r="R5" s="313"/>
      <c r="S5" s="313"/>
      <c r="T5" s="313"/>
      <c r="U5" s="315"/>
      <c r="V5" s="315"/>
      <c r="W5" s="315"/>
      <c r="X5" s="315"/>
      <c r="Y5" s="313"/>
      <c r="Z5" s="315"/>
      <c r="AA5" s="318"/>
    </row>
    <row r="6" spans="1:27" s="147" customFormat="1" ht="36.75" customHeight="1" x14ac:dyDescent="0.25">
      <c r="A6" s="313"/>
      <c r="B6" s="313"/>
      <c r="C6" s="313"/>
      <c r="D6" s="313"/>
      <c r="E6" s="313"/>
      <c r="F6" s="313"/>
      <c r="G6" s="313"/>
      <c r="H6" s="313"/>
      <c r="I6" s="225" t="s">
        <v>15</v>
      </c>
      <c r="J6" s="225" t="s">
        <v>16</v>
      </c>
      <c r="K6" s="225" t="s">
        <v>15</v>
      </c>
      <c r="L6" s="225" t="s">
        <v>16</v>
      </c>
      <c r="M6" s="225" t="s">
        <v>15</v>
      </c>
      <c r="N6" s="225" t="s">
        <v>16</v>
      </c>
      <c r="O6" s="225" t="s">
        <v>15</v>
      </c>
      <c r="P6" s="225" t="s">
        <v>16</v>
      </c>
      <c r="Q6" s="313"/>
      <c r="R6" s="313"/>
      <c r="S6" s="313"/>
      <c r="T6" s="313"/>
      <c r="U6" s="316"/>
      <c r="V6" s="316"/>
      <c r="W6" s="316"/>
      <c r="X6" s="316"/>
      <c r="Y6" s="313"/>
      <c r="Z6" s="316"/>
      <c r="AA6" s="319"/>
    </row>
    <row r="7" spans="1:27" s="9" customFormat="1" ht="204" x14ac:dyDescent="0.25">
      <c r="A7" s="320" t="s">
        <v>2173</v>
      </c>
      <c r="B7" s="9" t="s">
        <v>1584</v>
      </c>
      <c r="C7" s="9" t="s">
        <v>1582</v>
      </c>
      <c r="D7" s="320" t="s">
        <v>2603</v>
      </c>
      <c r="E7" s="320" t="s">
        <v>1581</v>
      </c>
      <c r="F7" s="9" t="s">
        <v>1138</v>
      </c>
      <c r="G7" s="246" t="s">
        <v>1520</v>
      </c>
      <c r="H7" s="323" t="s">
        <v>3461</v>
      </c>
      <c r="I7" s="9" t="s">
        <v>3462</v>
      </c>
      <c r="J7" s="9" t="s">
        <v>3462</v>
      </c>
      <c r="K7" s="9" t="s">
        <v>3462</v>
      </c>
      <c r="L7" s="9" t="s">
        <v>3462</v>
      </c>
      <c r="M7" s="9" t="s">
        <v>3462</v>
      </c>
      <c r="N7" s="9" t="s">
        <v>3462</v>
      </c>
      <c r="O7" s="9" t="s">
        <v>3462</v>
      </c>
      <c r="P7" s="9" t="s">
        <v>3462</v>
      </c>
      <c r="Q7" s="9" t="s">
        <v>3462</v>
      </c>
      <c r="R7" s="9" t="s">
        <v>3462</v>
      </c>
      <c r="S7" s="9" t="s">
        <v>3462</v>
      </c>
      <c r="T7" s="9" t="s">
        <v>3462</v>
      </c>
      <c r="U7" s="9" t="s">
        <v>3463</v>
      </c>
      <c r="V7" s="134" t="s">
        <v>2648</v>
      </c>
      <c r="W7" s="134" t="s">
        <v>3464</v>
      </c>
      <c r="X7" s="134" t="s">
        <v>3465</v>
      </c>
      <c r="Y7" s="320" t="s">
        <v>2077</v>
      </c>
      <c r="Z7" s="134">
        <v>0</v>
      </c>
      <c r="AA7" s="134" t="s">
        <v>539</v>
      </c>
    </row>
    <row r="8" spans="1:27" s="9" customFormat="1" ht="156" x14ac:dyDescent="0.25">
      <c r="A8" s="321"/>
      <c r="D8" s="322"/>
      <c r="E8" s="322"/>
      <c r="G8" s="247" t="s">
        <v>1520</v>
      </c>
      <c r="H8" s="324"/>
      <c r="I8" s="9" t="s">
        <v>3466</v>
      </c>
      <c r="J8" s="9" t="s">
        <v>3466</v>
      </c>
      <c r="K8" s="9" t="s">
        <v>3466</v>
      </c>
      <c r="L8" s="9" t="s">
        <v>3466</v>
      </c>
      <c r="M8" s="9" t="s">
        <v>3466</v>
      </c>
      <c r="N8" s="9" t="s">
        <v>3466</v>
      </c>
      <c r="O8" s="9" t="s">
        <v>3466</v>
      </c>
      <c r="P8" s="9" t="s">
        <v>3466</v>
      </c>
      <c r="Q8" s="9" t="s">
        <v>3466</v>
      </c>
      <c r="R8" s="9" t="s">
        <v>3466</v>
      </c>
      <c r="S8" s="9" t="s">
        <v>3466</v>
      </c>
      <c r="T8" s="9" t="s">
        <v>3466</v>
      </c>
      <c r="U8" s="9" t="s">
        <v>3467</v>
      </c>
      <c r="V8" s="134" t="s">
        <v>2648</v>
      </c>
      <c r="W8" s="134" t="s">
        <v>3468</v>
      </c>
      <c r="X8" s="134" t="s">
        <v>3469</v>
      </c>
      <c r="Y8" s="322"/>
      <c r="Z8" s="134">
        <v>0</v>
      </c>
      <c r="AA8" s="134" t="s">
        <v>539</v>
      </c>
    </row>
    <row r="9" spans="1:27" s="9" customFormat="1" ht="204" x14ac:dyDescent="0.25">
      <c r="A9" s="320" t="s">
        <v>2174</v>
      </c>
      <c r="B9" s="9" t="s">
        <v>1584</v>
      </c>
      <c r="C9" s="9" t="s">
        <v>1582</v>
      </c>
      <c r="D9" s="320" t="s">
        <v>2603</v>
      </c>
      <c r="E9" s="320" t="s">
        <v>1549</v>
      </c>
      <c r="F9" s="9" t="s">
        <v>1138</v>
      </c>
      <c r="G9" s="246" t="s">
        <v>1520</v>
      </c>
      <c r="H9" s="323" t="s">
        <v>3470</v>
      </c>
      <c r="I9" s="9" t="s">
        <v>3471</v>
      </c>
      <c r="Q9" s="9" t="s">
        <v>1921</v>
      </c>
      <c r="R9" s="9" t="s">
        <v>1520</v>
      </c>
      <c r="S9" s="9" t="s">
        <v>574</v>
      </c>
      <c r="T9" s="9" t="s">
        <v>57</v>
      </c>
      <c r="U9" s="9" t="s">
        <v>3463</v>
      </c>
      <c r="V9" s="134" t="s">
        <v>2648</v>
      </c>
      <c r="W9" s="134" t="s">
        <v>3464</v>
      </c>
      <c r="X9" s="134" t="s">
        <v>3465</v>
      </c>
      <c r="Y9" s="320" t="s">
        <v>1921</v>
      </c>
      <c r="Z9" s="134">
        <v>0</v>
      </c>
      <c r="AA9" s="134" t="s">
        <v>539</v>
      </c>
    </row>
    <row r="10" spans="1:27" s="9" customFormat="1" ht="156" x14ac:dyDescent="0.25">
      <c r="A10" s="322"/>
      <c r="D10" s="322"/>
      <c r="E10" s="322"/>
      <c r="G10" s="247" t="s">
        <v>1520</v>
      </c>
      <c r="H10" s="324"/>
      <c r="I10" s="9" t="s">
        <v>3472</v>
      </c>
      <c r="U10" s="9" t="s">
        <v>3467</v>
      </c>
      <c r="V10" s="134" t="s">
        <v>2648</v>
      </c>
      <c r="W10" s="134" t="s">
        <v>3468</v>
      </c>
      <c r="X10" s="134" t="s">
        <v>3469</v>
      </c>
      <c r="Y10" s="322"/>
      <c r="Z10" s="134"/>
      <c r="AA10" s="134" t="s">
        <v>539</v>
      </c>
    </row>
    <row r="11" spans="1:27" s="9" customFormat="1" ht="72" customHeight="1" x14ac:dyDescent="0.25">
      <c r="A11" s="9" t="s">
        <v>2175</v>
      </c>
      <c r="B11" s="9" t="s">
        <v>1584</v>
      </c>
      <c r="C11" s="9" t="s">
        <v>748</v>
      </c>
      <c r="D11" s="9" t="s">
        <v>2603</v>
      </c>
      <c r="E11" s="9" t="s">
        <v>1550</v>
      </c>
      <c r="F11" s="9" t="s">
        <v>1551</v>
      </c>
      <c r="G11" s="9" t="s">
        <v>1520</v>
      </c>
      <c r="H11" s="9" t="s">
        <v>1552</v>
      </c>
      <c r="I11" s="9" t="s">
        <v>1553</v>
      </c>
      <c r="J11" s="9" t="s">
        <v>3473</v>
      </c>
      <c r="K11" s="9" t="s">
        <v>3474</v>
      </c>
      <c r="L11" s="9" t="s">
        <v>3475</v>
      </c>
      <c r="M11" s="9" t="s">
        <v>3476</v>
      </c>
      <c r="N11" s="9" t="s">
        <v>3477</v>
      </c>
      <c r="O11" s="9" t="s">
        <v>3478</v>
      </c>
      <c r="P11" s="9" t="s">
        <v>3479</v>
      </c>
      <c r="Q11" s="9" t="s">
        <v>3480</v>
      </c>
      <c r="R11" s="9" t="s">
        <v>3481</v>
      </c>
      <c r="S11" s="9" t="s">
        <v>3482</v>
      </c>
      <c r="T11" s="9" t="s">
        <v>3483</v>
      </c>
      <c r="U11" s="9" t="s">
        <v>3484</v>
      </c>
      <c r="V11" s="134" t="s">
        <v>2647</v>
      </c>
      <c r="W11" s="134" t="s">
        <v>539</v>
      </c>
      <c r="X11" s="134" t="s">
        <v>539</v>
      </c>
      <c r="Y11" s="9" t="s">
        <v>1554</v>
      </c>
      <c r="Z11" s="134">
        <v>0</v>
      </c>
      <c r="AA11" s="134" t="s">
        <v>3485</v>
      </c>
    </row>
    <row r="12" spans="1:27" s="9" customFormat="1" ht="120" x14ac:dyDescent="0.25">
      <c r="A12" s="9" t="s">
        <v>2176</v>
      </c>
      <c r="B12" s="9" t="s">
        <v>1584</v>
      </c>
      <c r="C12" s="9" t="s">
        <v>748</v>
      </c>
      <c r="D12" s="9" t="s">
        <v>2603</v>
      </c>
      <c r="E12" s="9" t="s">
        <v>1555</v>
      </c>
      <c r="F12" s="9" t="s">
        <v>1556</v>
      </c>
      <c r="G12" s="9" t="s">
        <v>1520</v>
      </c>
      <c r="H12" s="9" t="s">
        <v>1557</v>
      </c>
      <c r="I12" s="9" t="s">
        <v>1558</v>
      </c>
      <c r="J12" s="9" t="s">
        <v>1558</v>
      </c>
      <c r="K12" s="9" t="s">
        <v>1558</v>
      </c>
      <c r="L12" s="9" t="s">
        <v>1558</v>
      </c>
      <c r="M12" s="9" t="s">
        <v>1558</v>
      </c>
      <c r="N12" s="9" t="s">
        <v>1558</v>
      </c>
      <c r="O12" s="9" t="s">
        <v>1558</v>
      </c>
      <c r="P12" s="9" t="s">
        <v>1558</v>
      </c>
      <c r="Q12" s="9" t="s">
        <v>1558</v>
      </c>
      <c r="R12" s="9" t="s">
        <v>1558</v>
      </c>
      <c r="S12" s="9" t="s">
        <v>1558</v>
      </c>
      <c r="T12" s="9" t="s">
        <v>1558</v>
      </c>
      <c r="U12" s="9" t="s">
        <v>3486</v>
      </c>
      <c r="V12" s="134" t="s">
        <v>2647</v>
      </c>
      <c r="W12" s="134" t="s">
        <v>539</v>
      </c>
      <c r="X12" s="134" t="s">
        <v>539</v>
      </c>
      <c r="Y12" s="9" t="s">
        <v>711</v>
      </c>
      <c r="Z12" s="134">
        <v>0</v>
      </c>
      <c r="AA12" s="134" t="s">
        <v>3487</v>
      </c>
    </row>
    <row r="13" spans="1:27" s="9" customFormat="1" ht="168" x14ac:dyDescent="0.25">
      <c r="A13" s="9" t="s">
        <v>2177</v>
      </c>
      <c r="B13" s="9" t="s">
        <v>1584</v>
      </c>
      <c r="C13" s="9" t="s">
        <v>748</v>
      </c>
      <c r="D13" s="9" t="s">
        <v>2603</v>
      </c>
      <c r="E13" s="9" t="s">
        <v>1560</v>
      </c>
      <c r="F13" s="9" t="s">
        <v>1561</v>
      </c>
      <c r="G13" s="9" t="s">
        <v>1262</v>
      </c>
      <c r="H13" s="9" t="s">
        <v>1562</v>
      </c>
      <c r="I13" s="9" t="s">
        <v>1563</v>
      </c>
      <c r="K13" s="9" t="s">
        <v>1564</v>
      </c>
      <c r="M13" s="9" t="s">
        <v>1565</v>
      </c>
      <c r="N13" s="9" t="s">
        <v>1566</v>
      </c>
      <c r="O13" s="9" t="s">
        <v>1565</v>
      </c>
      <c r="P13" s="9" t="s">
        <v>1567</v>
      </c>
      <c r="Q13" s="9" t="s">
        <v>1567</v>
      </c>
      <c r="R13" s="9" t="s">
        <v>539</v>
      </c>
      <c r="S13" s="9" t="s">
        <v>574</v>
      </c>
      <c r="T13" s="9" t="s">
        <v>57</v>
      </c>
      <c r="U13" s="134" t="s">
        <v>3488</v>
      </c>
      <c r="V13" s="134" t="s">
        <v>2649</v>
      </c>
      <c r="W13" s="134" t="s">
        <v>3489</v>
      </c>
      <c r="X13" s="134" t="s">
        <v>3490</v>
      </c>
      <c r="Y13" s="9" t="s">
        <v>1567</v>
      </c>
      <c r="Z13" s="134">
        <v>0</v>
      </c>
      <c r="AA13" s="134" t="s">
        <v>3491</v>
      </c>
    </row>
    <row r="14" spans="1:27" s="9" customFormat="1" ht="108" x14ac:dyDescent="0.25">
      <c r="A14" s="9" t="s">
        <v>2178</v>
      </c>
      <c r="B14" s="9" t="s">
        <v>196</v>
      </c>
      <c r="C14" s="9" t="s">
        <v>1585</v>
      </c>
      <c r="D14" s="9" t="s">
        <v>2603</v>
      </c>
      <c r="E14" s="9" t="s">
        <v>1569</v>
      </c>
      <c r="F14" s="9" t="s">
        <v>1570</v>
      </c>
      <c r="G14" s="9" t="s">
        <v>1262</v>
      </c>
      <c r="H14" s="9" t="s">
        <v>1922</v>
      </c>
      <c r="I14" s="9" t="s">
        <v>1571</v>
      </c>
      <c r="K14" s="9" t="s">
        <v>1572</v>
      </c>
      <c r="M14" s="9" t="s">
        <v>1573</v>
      </c>
      <c r="N14" s="9" t="s">
        <v>1574</v>
      </c>
      <c r="O14" s="9" t="s">
        <v>1575</v>
      </c>
      <c r="P14" s="9" t="s">
        <v>205</v>
      </c>
      <c r="Q14" s="9" t="s">
        <v>1576</v>
      </c>
      <c r="R14" s="9" t="s">
        <v>1262</v>
      </c>
      <c r="S14" s="9" t="s">
        <v>574</v>
      </c>
      <c r="T14" s="9" t="s">
        <v>57</v>
      </c>
      <c r="U14" s="134" t="s">
        <v>3492</v>
      </c>
      <c r="V14" s="134" t="s">
        <v>2649</v>
      </c>
      <c r="W14" s="134" t="s">
        <v>3493</v>
      </c>
      <c r="X14" s="134" t="s">
        <v>3494</v>
      </c>
      <c r="Y14" s="9" t="s">
        <v>1576</v>
      </c>
      <c r="Z14" s="134">
        <v>0</v>
      </c>
      <c r="AA14" s="134" t="s">
        <v>3495</v>
      </c>
    </row>
    <row r="15" spans="1:27" s="9" customFormat="1" ht="180" x14ac:dyDescent="0.25">
      <c r="A15" s="9" t="s">
        <v>2179</v>
      </c>
      <c r="B15" s="9" t="s">
        <v>1584</v>
      </c>
      <c r="C15" s="9" t="s">
        <v>618</v>
      </c>
      <c r="D15" s="9" t="s">
        <v>2603</v>
      </c>
      <c r="E15" s="136" t="s">
        <v>1577</v>
      </c>
      <c r="F15" s="9" t="s">
        <v>1586</v>
      </c>
      <c r="G15" s="9" t="s">
        <v>1520</v>
      </c>
      <c r="H15" s="9" t="s">
        <v>1578</v>
      </c>
      <c r="I15" s="9" t="s">
        <v>1579</v>
      </c>
      <c r="Q15" s="9" t="s">
        <v>1580</v>
      </c>
      <c r="R15" s="9" t="s">
        <v>1520</v>
      </c>
      <c r="S15" s="9" t="s">
        <v>574</v>
      </c>
      <c r="T15" s="9" t="s">
        <v>57</v>
      </c>
      <c r="U15" s="134" t="s">
        <v>3496</v>
      </c>
      <c r="V15" s="134" t="s">
        <v>2649</v>
      </c>
      <c r="W15" s="134" t="s">
        <v>3497</v>
      </c>
      <c r="X15" s="134" t="s">
        <v>3498</v>
      </c>
      <c r="Y15" s="9" t="s">
        <v>1580</v>
      </c>
      <c r="Z15" s="134">
        <v>0</v>
      </c>
      <c r="AA15" s="134" t="s">
        <v>3499</v>
      </c>
    </row>
    <row r="16" spans="1:27" ht="132" x14ac:dyDescent="0.25">
      <c r="A16" s="9" t="s">
        <v>2180</v>
      </c>
      <c r="B16" s="18" t="s">
        <v>1584</v>
      </c>
      <c r="C16" s="18" t="s">
        <v>748</v>
      </c>
      <c r="D16" s="9" t="s">
        <v>2603</v>
      </c>
      <c r="E16" s="18" t="s">
        <v>1587</v>
      </c>
      <c r="F16" s="18" t="s">
        <v>1588</v>
      </c>
      <c r="G16" s="18" t="s">
        <v>1520</v>
      </c>
      <c r="H16" s="18" t="s">
        <v>1923</v>
      </c>
      <c r="I16" s="18" t="s">
        <v>1589</v>
      </c>
      <c r="J16" s="18" t="s">
        <v>1590</v>
      </c>
      <c r="K16" s="18" t="s">
        <v>1591</v>
      </c>
      <c r="L16" s="18" t="s">
        <v>1924</v>
      </c>
      <c r="M16" s="18" t="s">
        <v>1592</v>
      </c>
      <c r="N16" s="18" t="s">
        <v>1925</v>
      </c>
      <c r="O16" s="18" t="s">
        <v>1593</v>
      </c>
      <c r="P16" s="18" t="s">
        <v>1594</v>
      </c>
      <c r="Q16" s="18" t="s">
        <v>1594</v>
      </c>
      <c r="R16" s="18" t="s">
        <v>1520</v>
      </c>
      <c r="S16" s="18" t="s">
        <v>574</v>
      </c>
      <c r="T16" s="18" t="s">
        <v>57</v>
      </c>
      <c r="U16" s="134" t="s">
        <v>3500</v>
      </c>
      <c r="V16" s="134" t="s">
        <v>2648</v>
      </c>
      <c r="W16" s="134" t="s">
        <v>3501</v>
      </c>
      <c r="X16" s="134" t="s">
        <v>3502</v>
      </c>
      <c r="Y16" s="18" t="s">
        <v>1594</v>
      </c>
      <c r="Z16" s="134">
        <v>0</v>
      </c>
      <c r="AA16" s="134" t="s">
        <v>539</v>
      </c>
    </row>
    <row r="17" spans="1:27" ht="108" x14ac:dyDescent="0.25">
      <c r="A17" s="9" t="s">
        <v>2181</v>
      </c>
      <c r="B17" s="18" t="s">
        <v>184</v>
      </c>
      <c r="C17" s="18" t="s">
        <v>748</v>
      </c>
      <c r="D17" s="9" t="s">
        <v>2603</v>
      </c>
      <c r="E17" s="18" t="s">
        <v>1595</v>
      </c>
      <c r="F17" s="18" t="s">
        <v>1596</v>
      </c>
      <c r="G17" s="18" t="s">
        <v>1262</v>
      </c>
      <c r="H17" s="18" t="s">
        <v>1597</v>
      </c>
      <c r="I17" s="18" t="s">
        <v>1598</v>
      </c>
      <c r="K17" s="18" t="s">
        <v>1599</v>
      </c>
      <c r="M17" s="18" t="s">
        <v>1600</v>
      </c>
      <c r="N17" s="18" t="s">
        <v>1601</v>
      </c>
      <c r="O17" s="18" t="s">
        <v>1602</v>
      </c>
      <c r="Q17" s="18" t="s">
        <v>1603</v>
      </c>
      <c r="R17" s="18" t="s">
        <v>539</v>
      </c>
      <c r="S17" s="18" t="s">
        <v>574</v>
      </c>
      <c r="T17" s="18" t="s">
        <v>57</v>
      </c>
      <c r="U17" s="134" t="s">
        <v>3503</v>
      </c>
      <c r="V17" s="134" t="s">
        <v>2648</v>
      </c>
      <c r="W17" s="134" t="s">
        <v>3504</v>
      </c>
      <c r="X17" s="134" t="s">
        <v>3505</v>
      </c>
      <c r="Y17" s="18" t="s">
        <v>1603</v>
      </c>
      <c r="Z17" s="134">
        <v>0</v>
      </c>
      <c r="AA17" s="134" t="s">
        <v>539</v>
      </c>
    </row>
    <row r="18" spans="1:27" ht="240" x14ac:dyDescent="0.25">
      <c r="A18" s="323" t="s">
        <v>2182</v>
      </c>
      <c r="B18" s="18" t="s">
        <v>1584</v>
      </c>
      <c r="C18" s="18" t="s">
        <v>748</v>
      </c>
      <c r="D18" s="320" t="s">
        <v>2603</v>
      </c>
      <c r="E18" s="327" t="s">
        <v>1604</v>
      </c>
      <c r="F18" s="18" t="s">
        <v>1605</v>
      </c>
      <c r="G18" s="248" t="s">
        <v>1262</v>
      </c>
      <c r="H18" s="329" t="s">
        <v>1606</v>
      </c>
      <c r="I18" s="18" t="s">
        <v>3506</v>
      </c>
      <c r="J18" s="18" t="s">
        <v>3506</v>
      </c>
      <c r="K18" s="18" t="s">
        <v>3506</v>
      </c>
      <c r="L18" s="18" t="s">
        <v>3506</v>
      </c>
      <c r="M18" s="18" t="s">
        <v>3506</v>
      </c>
      <c r="N18" s="18" t="s">
        <v>3506</v>
      </c>
      <c r="O18" s="18" t="s">
        <v>3506</v>
      </c>
      <c r="P18" s="18" t="s">
        <v>3506</v>
      </c>
      <c r="Q18" s="18" t="s">
        <v>3506</v>
      </c>
      <c r="R18" s="18" t="s">
        <v>3506</v>
      </c>
      <c r="S18" s="18" t="s">
        <v>3506</v>
      </c>
      <c r="T18" s="18" t="s">
        <v>3506</v>
      </c>
      <c r="U18" s="18" t="s">
        <v>3507</v>
      </c>
      <c r="V18" s="134" t="s">
        <v>2649</v>
      </c>
      <c r="W18" s="134" t="s">
        <v>3508</v>
      </c>
      <c r="X18" s="134" t="s">
        <v>3509</v>
      </c>
      <c r="Y18" s="329" t="s">
        <v>1607</v>
      </c>
      <c r="Z18" s="325">
        <v>0</v>
      </c>
      <c r="AA18" s="134" t="s">
        <v>3510</v>
      </c>
    </row>
    <row r="19" spans="1:27" ht="204" x14ac:dyDescent="0.25">
      <c r="A19" s="324"/>
      <c r="D19" s="322"/>
      <c r="E19" s="328"/>
      <c r="G19" s="249" t="s">
        <v>1262</v>
      </c>
      <c r="H19" s="330"/>
      <c r="I19" s="18" t="s">
        <v>3511</v>
      </c>
      <c r="U19" s="134" t="s">
        <v>3512</v>
      </c>
      <c r="V19" s="134" t="s">
        <v>2649</v>
      </c>
      <c r="W19" s="134" t="s">
        <v>3513</v>
      </c>
      <c r="X19" s="134" t="s">
        <v>3514</v>
      </c>
      <c r="Y19" s="330"/>
      <c r="Z19" s="326"/>
      <c r="AA19" s="134" t="s">
        <v>3515</v>
      </c>
    </row>
    <row r="20" spans="1:27" ht="144" x14ac:dyDescent="0.25">
      <c r="A20" s="9" t="s">
        <v>2183</v>
      </c>
      <c r="B20" s="18" t="s">
        <v>1584</v>
      </c>
      <c r="C20" s="18" t="s">
        <v>748</v>
      </c>
      <c r="D20" s="9" t="s">
        <v>2603</v>
      </c>
      <c r="E20" s="18" t="s">
        <v>1608</v>
      </c>
      <c r="F20" s="18" t="s">
        <v>1609</v>
      </c>
      <c r="G20" s="18" t="s">
        <v>1262</v>
      </c>
      <c r="H20" s="18" t="s">
        <v>1610</v>
      </c>
      <c r="I20" s="18" t="s">
        <v>1611</v>
      </c>
      <c r="Q20" s="18" t="s">
        <v>1612</v>
      </c>
      <c r="R20" s="18" t="s">
        <v>539</v>
      </c>
      <c r="S20" s="18" t="s">
        <v>574</v>
      </c>
      <c r="T20" s="18" t="s">
        <v>57</v>
      </c>
      <c r="U20" s="134" t="s">
        <v>3516</v>
      </c>
      <c r="V20" s="134" t="s">
        <v>2649</v>
      </c>
      <c r="W20" s="134" t="s">
        <v>3504</v>
      </c>
      <c r="X20" s="134" t="s">
        <v>3517</v>
      </c>
      <c r="Y20" s="18" t="s">
        <v>1612</v>
      </c>
      <c r="Z20" s="134">
        <v>0</v>
      </c>
      <c r="AA20" s="134"/>
    </row>
    <row r="21" spans="1:27" ht="84" x14ac:dyDescent="0.25">
      <c r="A21" s="9" t="s">
        <v>2187</v>
      </c>
      <c r="B21" s="9" t="s">
        <v>1666</v>
      </c>
      <c r="C21" s="9" t="s">
        <v>1668</v>
      </c>
      <c r="D21" s="9" t="s">
        <v>2603</v>
      </c>
      <c r="E21" s="9" t="s">
        <v>1638</v>
      </c>
      <c r="F21" s="9" t="s">
        <v>1639</v>
      </c>
      <c r="G21" s="9">
        <v>29</v>
      </c>
      <c r="H21" s="9" t="s">
        <v>1640</v>
      </c>
      <c r="I21" s="9" t="s">
        <v>1641</v>
      </c>
      <c r="J21" s="9" t="s">
        <v>1641</v>
      </c>
      <c r="K21" s="9" t="s">
        <v>1641</v>
      </c>
      <c r="L21" s="9" t="s">
        <v>1641</v>
      </c>
      <c r="M21" s="9" t="s">
        <v>1641</v>
      </c>
      <c r="N21" s="9" t="s">
        <v>1641</v>
      </c>
      <c r="O21" s="9" t="s">
        <v>1641</v>
      </c>
      <c r="P21" s="9" t="s">
        <v>1641</v>
      </c>
      <c r="Q21" s="9" t="s">
        <v>1641</v>
      </c>
      <c r="R21" s="9" t="s">
        <v>1641</v>
      </c>
      <c r="S21" s="9" t="s">
        <v>1641</v>
      </c>
      <c r="T21" s="9" t="s">
        <v>1641</v>
      </c>
      <c r="U21" s="9" t="s">
        <v>1641</v>
      </c>
      <c r="V21" s="134" t="s">
        <v>2647</v>
      </c>
      <c r="W21" s="134" t="s">
        <v>539</v>
      </c>
      <c r="X21" s="134" t="s">
        <v>539</v>
      </c>
      <c r="Y21" s="10">
        <v>500000</v>
      </c>
      <c r="Z21" s="134">
        <v>0</v>
      </c>
      <c r="AA21" s="134" t="s">
        <v>3518</v>
      </c>
    </row>
    <row r="22" spans="1:27" ht="96" x14ac:dyDescent="0.25">
      <c r="A22" s="9" t="s">
        <v>2188</v>
      </c>
      <c r="B22" s="9" t="s">
        <v>1666</v>
      </c>
      <c r="C22" s="9" t="s">
        <v>1668</v>
      </c>
      <c r="D22" s="9" t="s">
        <v>2603</v>
      </c>
      <c r="E22" s="9" t="s">
        <v>1643</v>
      </c>
      <c r="F22" s="9" t="s">
        <v>1644</v>
      </c>
      <c r="G22" s="9">
        <v>11</v>
      </c>
      <c r="H22" s="9" t="s">
        <v>1645</v>
      </c>
      <c r="I22" s="9" t="s">
        <v>1641</v>
      </c>
      <c r="J22" s="9" t="s">
        <v>1646</v>
      </c>
      <c r="K22" s="9" t="s">
        <v>1647</v>
      </c>
      <c r="L22" s="9" t="s">
        <v>1648</v>
      </c>
      <c r="M22" s="9" t="s">
        <v>1649</v>
      </c>
      <c r="N22" s="9" t="s">
        <v>1928</v>
      </c>
      <c r="O22" s="9" t="s">
        <v>1650</v>
      </c>
      <c r="P22" s="9" t="s">
        <v>1929</v>
      </c>
      <c r="Q22" s="10">
        <v>300000</v>
      </c>
      <c r="R22" s="9">
        <v>11</v>
      </c>
      <c r="S22" s="9" t="s">
        <v>353</v>
      </c>
      <c r="T22" s="9" t="s">
        <v>636</v>
      </c>
      <c r="U22" s="9" t="s">
        <v>3519</v>
      </c>
      <c r="V22" s="134" t="s">
        <v>2648</v>
      </c>
      <c r="W22" s="134" t="s">
        <v>3520</v>
      </c>
      <c r="X22" s="134" t="s">
        <v>3521</v>
      </c>
      <c r="Y22" s="10">
        <v>300000</v>
      </c>
      <c r="Z22" s="134">
        <v>0</v>
      </c>
      <c r="AA22" s="134" t="s">
        <v>539</v>
      </c>
    </row>
    <row r="23" spans="1:27" ht="48" x14ac:dyDescent="0.25">
      <c r="A23" s="9" t="s">
        <v>2189</v>
      </c>
      <c r="B23" s="9" t="s">
        <v>1666</v>
      </c>
      <c r="C23" s="9" t="s">
        <v>1668</v>
      </c>
      <c r="D23" s="9" t="s">
        <v>2603</v>
      </c>
      <c r="E23" s="9" t="s">
        <v>1651</v>
      </c>
      <c r="F23" s="9" t="s">
        <v>1652</v>
      </c>
      <c r="G23" s="9">
        <v>1</v>
      </c>
      <c r="H23" s="9" t="s">
        <v>2575</v>
      </c>
      <c r="I23" s="9" t="s">
        <v>1641</v>
      </c>
      <c r="J23" s="9" t="s">
        <v>1641</v>
      </c>
      <c r="K23" s="9" t="s">
        <v>1641</v>
      </c>
      <c r="L23" s="9" t="s">
        <v>1641</v>
      </c>
      <c r="M23" s="9" t="s">
        <v>1641</v>
      </c>
      <c r="N23" s="9" t="s">
        <v>1641</v>
      </c>
      <c r="O23" s="9" t="s">
        <v>1641</v>
      </c>
      <c r="P23" s="9" t="s">
        <v>1641</v>
      </c>
      <c r="Q23" s="9" t="s">
        <v>1641</v>
      </c>
      <c r="R23" s="9" t="s">
        <v>1641</v>
      </c>
      <c r="S23" s="9" t="s">
        <v>1641</v>
      </c>
      <c r="T23" s="9" t="s">
        <v>1641</v>
      </c>
      <c r="U23" s="9" t="s">
        <v>1641</v>
      </c>
      <c r="V23" s="134" t="s">
        <v>2647</v>
      </c>
      <c r="W23" s="134" t="s">
        <v>539</v>
      </c>
      <c r="X23" s="134" t="s">
        <v>539</v>
      </c>
      <c r="Y23" s="10">
        <v>500000</v>
      </c>
      <c r="Z23" s="134">
        <v>0</v>
      </c>
      <c r="AA23" s="134" t="s">
        <v>3522</v>
      </c>
    </row>
    <row r="24" spans="1:27" ht="48" x14ac:dyDescent="0.25">
      <c r="A24" s="9" t="s">
        <v>2190</v>
      </c>
      <c r="B24" s="9" t="s">
        <v>1666</v>
      </c>
      <c r="C24" s="9" t="s">
        <v>1668</v>
      </c>
      <c r="D24" s="9" t="s">
        <v>2603</v>
      </c>
      <c r="E24" s="9" t="s">
        <v>1653</v>
      </c>
      <c r="F24" s="9" t="s">
        <v>1654</v>
      </c>
      <c r="G24" s="9">
        <v>15</v>
      </c>
      <c r="H24" s="9" t="s">
        <v>2576</v>
      </c>
      <c r="I24" s="9" t="s">
        <v>1641</v>
      </c>
      <c r="J24" s="9" t="s">
        <v>1641</v>
      </c>
      <c r="K24" s="9" t="s">
        <v>1641</v>
      </c>
      <c r="L24" s="9" t="s">
        <v>1641</v>
      </c>
      <c r="M24" s="9" t="s">
        <v>1641</v>
      </c>
      <c r="N24" s="9" t="s">
        <v>1641</v>
      </c>
      <c r="O24" s="9" t="s">
        <v>1641</v>
      </c>
      <c r="P24" s="9" t="s">
        <v>1641</v>
      </c>
      <c r="Q24" s="9" t="s">
        <v>1641</v>
      </c>
      <c r="R24" s="9" t="s">
        <v>1641</v>
      </c>
      <c r="S24" s="9" t="s">
        <v>1641</v>
      </c>
      <c r="T24" s="9" t="s">
        <v>1641</v>
      </c>
      <c r="U24" s="9" t="s">
        <v>1641</v>
      </c>
      <c r="V24" s="134" t="s">
        <v>2647</v>
      </c>
      <c r="W24" s="134" t="s">
        <v>539</v>
      </c>
      <c r="X24" s="134" t="s">
        <v>539</v>
      </c>
      <c r="Y24" s="10">
        <v>500000</v>
      </c>
      <c r="Z24" s="134">
        <v>0</v>
      </c>
      <c r="AA24" s="134" t="s">
        <v>3523</v>
      </c>
    </row>
    <row r="25" spans="1:27" ht="48" x14ac:dyDescent="0.25">
      <c r="A25" s="9" t="s">
        <v>2191</v>
      </c>
      <c r="B25" s="9" t="s">
        <v>1666</v>
      </c>
      <c r="C25" s="9" t="s">
        <v>1668</v>
      </c>
      <c r="D25" s="9" t="s">
        <v>2603</v>
      </c>
      <c r="E25" s="9" t="s">
        <v>1655</v>
      </c>
      <c r="F25" s="9" t="s">
        <v>1656</v>
      </c>
      <c r="G25" s="9">
        <v>9</v>
      </c>
      <c r="H25" s="9" t="s">
        <v>2577</v>
      </c>
      <c r="I25" s="9" t="s">
        <v>1641</v>
      </c>
      <c r="J25" s="9" t="s">
        <v>1641</v>
      </c>
      <c r="K25" s="9" t="s">
        <v>1641</v>
      </c>
      <c r="L25" s="9" t="s">
        <v>1641</v>
      </c>
      <c r="M25" s="9" t="s">
        <v>1641</v>
      </c>
      <c r="N25" s="9" t="s">
        <v>1641</v>
      </c>
      <c r="O25" s="9" t="s">
        <v>1641</v>
      </c>
      <c r="P25" s="9" t="s">
        <v>1641</v>
      </c>
      <c r="Q25" s="9" t="s">
        <v>1641</v>
      </c>
      <c r="R25" s="9" t="s">
        <v>1641</v>
      </c>
      <c r="S25" s="9" t="s">
        <v>1641</v>
      </c>
      <c r="T25" s="9" t="s">
        <v>1641</v>
      </c>
      <c r="U25" s="9" t="s">
        <v>1641</v>
      </c>
      <c r="V25" s="134" t="s">
        <v>2647</v>
      </c>
      <c r="W25" s="134" t="s">
        <v>539</v>
      </c>
      <c r="X25" s="134" t="s">
        <v>539</v>
      </c>
      <c r="Y25" s="10">
        <v>500000</v>
      </c>
      <c r="Z25" s="134">
        <v>0</v>
      </c>
      <c r="AA25" s="134" t="s">
        <v>3524</v>
      </c>
    </row>
    <row r="26" spans="1:27" ht="48" x14ac:dyDescent="0.25">
      <c r="A26" s="9" t="s">
        <v>2192</v>
      </c>
      <c r="B26" s="9" t="s">
        <v>1666</v>
      </c>
      <c r="C26" s="9" t="s">
        <v>1668</v>
      </c>
      <c r="D26" s="9" t="s">
        <v>2603</v>
      </c>
      <c r="E26" s="9" t="s">
        <v>1657</v>
      </c>
      <c r="F26" s="9" t="s">
        <v>1658</v>
      </c>
      <c r="G26" s="9">
        <v>1</v>
      </c>
      <c r="H26" s="9" t="s">
        <v>1659</v>
      </c>
      <c r="I26" s="9" t="s">
        <v>1641</v>
      </c>
      <c r="J26" s="9" t="s">
        <v>1641</v>
      </c>
      <c r="K26" s="9" t="s">
        <v>1641</v>
      </c>
      <c r="L26" s="9" t="s">
        <v>1641</v>
      </c>
      <c r="M26" s="9" t="s">
        <v>1641</v>
      </c>
      <c r="N26" s="9" t="s">
        <v>1641</v>
      </c>
      <c r="O26" s="9" t="s">
        <v>1641</v>
      </c>
      <c r="P26" s="9" t="s">
        <v>1641</v>
      </c>
      <c r="Q26" s="9" t="s">
        <v>1641</v>
      </c>
      <c r="R26" s="9" t="s">
        <v>1641</v>
      </c>
      <c r="S26" s="9" t="s">
        <v>1641</v>
      </c>
      <c r="T26" s="9" t="s">
        <v>1641</v>
      </c>
      <c r="U26" s="9" t="s">
        <v>1641</v>
      </c>
      <c r="V26" s="134" t="s">
        <v>2647</v>
      </c>
      <c r="W26" s="134" t="s">
        <v>539</v>
      </c>
      <c r="X26" s="134" t="s">
        <v>539</v>
      </c>
      <c r="Y26" s="10">
        <v>300000</v>
      </c>
      <c r="Z26" s="134">
        <v>0</v>
      </c>
      <c r="AA26" s="134" t="s">
        <v>3525</v>
      </c>
    </row>
    <row r="27" spans="1:27" ht="108" x14ac:dyDescent="0.25">
      <c r="A27" s="9" t="s">
        <v>2193</v>
      </c>
      <c r="B27" s="9" t="s">
        <v>1666</v>
      </c>
      <c r="C27" s="9" t="s">
        <v>1668</v>
      </c>
      <c r="D27" s="9" t="s">
        <v>2603</v>
      </c>
      <c r="E27" s="9" t="s">
        <v>1660</v>
      </c>
      <c r="F27" s="9" t="s">
        <v>1658</v>
      </c>
      <c r="G27" s="9">
        <v>35</v>
      </c>
      <c r="H27" s="9" t="s">
        <v>1661</v>
      </c>
      <c r="I27" s="9" t="s">
        <v>1641</v>
      </c>
      <c r="J27" s="9" t="s">
        <v>1641</v>
      </c>
      <c r="K27" s="9" t="s">
        <v>1641</v>
      </c>
      <c r="L27" s="9" t="s">
        <v>1641</v>
      </c>
      <c r="M27" s="9" t="s">
        <v>1641</v>
      </c>
      <c r="N27" s="9" t="s">
        <v>1641</v>
      </c>
      <c r="O27" s="9" t="s">
        <v>1641</v>
      </c>
      <c r="P27" s="9" t="s">
        <v>1641</v>
      </c>
      <c r="Q27" s="9" t="s">
        <v>1641</v>
      </c>
      <c r="R27" s="9" t="s">
        <v>1641</v>
      </c>
      <c r="S27" s="9" t="s">
        <v>1641</v>
      </c>
      <c r="T27" s="9" t="s">
        <v>1641</v>
      </c>
      <c r="U27" s="9" t="s">
        <v>3526</v>
      </c>
      <c r="V27" s="134" t="s">
        <v>2649</v>
      </c>
      <c r="W27" s="134" t="s">
        <v>3527</v>
      </c>
      <c r="X27" s="134" t="s">
        <v>3528</v>
      </c>
      <c r="Y27" s="10">
        <v>500000</v>
      </c>
      <c r="Z27" s="134">
        <v>0</v>
      </c>
      <c r="AA27" s="134" t="s">
        <v>3529</v>
      </c>
    </row>
    <row r="28" spans="1:27" ht="108" x14ac:dyDescent="0.25">
      <c r="A28" s="9" t="s">
        <v>2194</v>
      </c>
      <c r="B28" s="9" t="s">
        <v>1666</v>
      </c>
      <c r="C28" s="9" t="s">
        <v>1668</v>
      </c>
      <c r="D28" s="9" t="s">
        <v>2603</v>
      </c>
      <c r="E28" s="9" t="s">
        <v>1662</v>
      </c>
      <c r="F28" s="9" t="s">
        <v>1663</v>
      </c>
      <c r="G28" s="9">
        <v>16</v>
      </c>
      <c r="H28" s="9" t="s">
        <v>1661</v>
      </c>
      <c r="I28" s="9" t="s">
        <v>1641</v>
      </c>
      <c r="J28" s="9" t="s">
        <v>1641</v>
      </c>
      <c r="K28" s="9" t="s">
        <v>1641</v>
      </c>
      <c r="L28" s="9" t="s">
        <v>1641</v>
      </c>
      <c r="M28" s="9" t="s">
        <v>1641</v>
      </c>
      <c r="N28" s="9" t="s">
        <v>1641</v>
      </c>
      <c r="O28" s="9" t="s">
        <v>1641</v>
      </c>
      <c r="P28" s="9" t="s">
        <v>1641</v>
      </c>
      <c r="Q28" s="9" t="s">
        <v>1641</v>
      </c>
      <c r="R28" s="9" t="s">
        <v>1641</v>
      </c>
      <c r="S28" s="9" t="s">
        <v>1641</v>
      </c>
      <c r="T28" s="9" t="s">
        <v>1641</v>
      </c>
      <c r="U28" s="9" t="s">
        <v>3530</v>
      </c>
      <c r="V28" s="134" t="s">
        <v>2648</v>
      </c>
      <c r="W28" s="135" t="s">
        <v>3531</v>
      </c>
      <c r="X28" s="135" t="s">
        <v>3532</v>
      </c>
      <c r="Y28" s="10">
        <v>500000</v>
      </c>
      <c r="Z28" s="135">
        <v>0</v>
      </c>
      <c r="AA28" s="135" t="s">
        <v>539</v>
      </c>
    </row>
    <row r="29" spans="1:27" ht="48" x14ac:dyDescent="0.25">
      <c r="A29" s="9" t="s">
        <v>2195</v>
      </c>
      <c r="B29" s="9" t="s">
        <v>1666</v>
      </c>
      <c r="C29" s="9" t="s">
        <v>1668</v>
      </c>
      <c r="D29" s="9" t="s">
        <v>2603</v>
      </c>
      <c r="E29" s="9" t="s">
        <v>1664</v>
      </c>
      <c r="F29" s="9" t="s">
        <v>1663</v>
      </c>
      <c r="G29" s="9">
        <v>2</v>
      </c>
      <c r="H29" s="9" t="s">
        <v>1661</v>
      </c>
      <c r="I29" s="9" t="s">
        <v>1641</v>
      </c>
      <c r="J29" s="9" t="s">
        <v>1641</v>
      </c>
      <c r="K29" s="9" t="s">
        <v>1641</v>
      </c>
      <c r="L29" s="9" t="s">
        <v>1641</v>
      </c>
      <c r="M29" s="9" t="s">
        <v>1641</v>
      </c>
      <c r="N29" s="9" t="s">
        <v>1641</v>
      </c>
      <c r="O29" s="9" t="s">
        <v>1641</v>
      </c>
      <c r="P29" s="9" t="s">
        <v>1641</v>
      </c>
      <c r="Q29" s="9" t="s">
        <v>1641</v>
      </c>
      <c r="R29" s="9" t="s">
        <v>1641</v>
      </c>
      <c r="S29" s="9" t="s">
        <v>1641</v>
      </c>
      <c r="T29" s="9" t="s">
        <v>1641</v>
      </c>
      <c r="U29" s="9" t="s">
        <v>1641</v>
      </c>
      <c r="V29" s="134" t="s">
        <v>2647</v>
      </c>
      <c r="W29" s="135" t="s">
        <v>539</v>
      </c>
      <c r="X29" s="135" t="s">
        <v>539</v>
      </c>
      <c r="Y29" s="10">
        <v>500000</v>
      </c>
      <c r="Z29" s="135">
        <v>0</v>
      </c>
      <c r="AA29" s="134" t="s">
        <v>3533</v>
      </c>
    </row>
    <row r="30" spans="1:27" ht="48" x14ac:dyDescent="0.25">
      <c r="A30" s="9" t="s">
        <v>2196</v>
      </c>
      <c r="B30" s="9" t="s">
        <v>1666</v>
      </c>
      <c r="C30" s="9" t="s">
        <v>1668</v>
      </c>
      <c r="D30" s="9" t="s">
        <v>2603</v>
      </c>
      <c r="E30" s="9" t="s">
        <v>1665</v>
      </c>
      <c r="F30" s="9" t="s">
        <v>1658</v>
      </c>
      <c r="G30" s="9">
        <v>19</v>
      </c>
      <c r="H30" s="9" t="s">
        <v>1661</v>
      </c>
      <c r="I30" s="9" t="s">
        <v>1641</v>
      </c>
      <c r="J30" s="9" t="s">
        <v>1641</v>
      </c>
      <c r="K30" s="9" t="s">
        <v>1641</v>
      </c>
      <c r="L30" s="9" t="s">
        <v>1641</v>
      </c>
      <c r="M30" s="9" t="s">
        <v>1641</v>
      </c>
      <c r="N30" s="9" t="s">
        <v>1641</v>
      </c>
      <c r="O30" s="9" t="s">
        <v>1641</v>
      </c>
      <c r="P30" s="9" t="s">
        <v>1641</v>
      </c>
      <c r="Q30" s="9" t="s">
        <v>1641</v>
      </c>
      <c r="R30" s="9" t="s">
        <v>1641</v>
      </c>
      <c r="S30" s="9" t="s">
        <v>1641</v>
      </c>
      <c r="T30" s="9" t="s">
        <v>1641</v>
      </c>
      <c r="U30" s="9" t="s">
        <v>1641</v>
      </c>
      <c r="V30" s="134" t="s">
        <v>2647</v>
      </c>
      <c r="W30" s="135" t="s">
        <v>539</v>
      </c>
      <c r="X30" s="135" t="s">
        <v>539</v>
      </c>
      <c r="Y30" s="10">
        <v>500000</v>
      </c>
      <c r="Z30" s="135">
        <v>0</v>
      </c>
      <c r="AA30" s="134" t="s">
        <v>3534</v>
      </c>
    </row>
    <row r="31" spans="1:27" ht="48" x14ac:dyDescent="0.25">
      <c r="A31" s="228" t="s">
        <v>3535</v>
      </c>
      <c r="B31" s="228"/>
      <c r="C31" s="228"/>
      <c r="D31" s="228" t="s">
        <v>2603</v>
      </c>
      <c r="E31" s="228" t="s">
        <v>3536</v>
      </c>
      <c r="F31" s="228"/>
      <c r="G31" s="228">
        <v>7</v>
      </c>
      <c r="H31" s="228" t="s">
        <v>1661</v>
      </c>
      <c r="I31" s="228" t="s">
        <v>1641</v>
      </c>
      <c r="J31" s="228"/>
      <c r="K31" s="228"/>
      <c r="L31" s="228"/>
      <c r="M31" s="228"/>
      <c r="N31" s="228"/>
      <c r="O31" s="228"/>
      <c r="P31" s="228"/>
      <c r="Q31" s="228"/>
      <c r="R31" s="228"/>
      <c r="S31" s="228"/>
      <c r="T31" s="228"/>
      <c r="U31" s="228" t="s">
        <v>1641</v>
      </c>
      <c r="V31" s="229" t="s">
        <v>2647</v>
      </c>
      <c r="W31" s="229" t="s">
        <v>539</v>
      </c>
      <c r="X31" s="229" t="s">
        <v>539</v>
      </c>
      <c r="Y31" s="230">
        <v>400000</v>
      </c>
      <c r="Z31" s="229">
        <v>0</v>
      </c>
      <c r="AA31" s="229" t="s">
        <v>3537</v>
      </c>
    </row>
    <row r="32" spans="1:27" ht="168" x14ac:dyDescent="0.25">
      <c r="A32" s="9" t="s">
        <v>2197</v>
      </c>
      <c r="B32" s="18" t="s">
        <v>207</v>
      </c>
      <c r="C32" s="18" t="s">
        <v>208</v>
      </c>
      <c r="D32" s="9" t="s">
        <v>2603</v>
      </c>
      <c r="E32" s="18" t="s">
        <v>362</v>
      </c>
      <c r="G32" s="18" t="s">
        <v>1262</v>
      </c>
      <c r="H32" s="18" t="s">
        <v>368</v>
      </c>
      <c r="I32" s="18" t="s">
        <v>1262</v>
      </c>
      <c r="J32" s="148"/>
      <c r="K32" s="18" t="s">
        <v>368</v>
      </c>
      <c r="L32" s="148"/>
      <c r="M32" s="18" t="s">
        <v>1262</v>
      </c>
      <c r="N32" s="148"/>
      <c r="O32" s="18" t="s">
        <v>1262</v>
      </c>
      <c r="P32" s="148"/>
      <c r="Q32" s="18" t="s">
        <v>1262</v>
      </c>
      <c r="R32" s="18" t="s">
        <v>1262</v>
      </c>
      <c r="S32" s="18" t="s">
        <v>1262</v>
      </c>
      <c r="T32" s="18" t="s">
        <v>1262</v>
      </c>
      <c r="V32" s="134" t="s">
        <v>2654</v>
      </c>
      <c r="Y32" s="18" t="s">
        <v>1262</v>
      </c>
    </row>
    <row r="33" spans="1:25" ht="132" x14ac:dyDescent="0.25">
      <c r="A33" s="9" t="s">
        <v>2198</v>
      </c>
      <c r="B33" s="18" t="s">
        <v>354</v>
      </c>
      <c r="C33" s="18" t="s">
        <v>355</v>
      </c>
      <c r="D33" s="9" t="s">
        <v>2603</v>
      </c>
      <c r="E33" s="18" t="s">
        <v>356</v>
      </c>
      <c r="G33" s="18" t="s">
        <v>1262</v>
      </c>
      <c r="H33" s="18" t="s">
        <v>358</v>
      </c>
      <c r="I33" s="18" t="s">
        <v>1262</v>
      </c>
      <c r="J33" s="148"/>
      <c r="K33" s="18" t="s">
        <v>358</v>
      </c>
      <c r="L33" s="148"/>
      <c r="M33" s="18" t="s">
        <v>1262</v>
      </c>
      <c r="N33" s="148"/>
      <c r="O33" s="18" t="s">
        <v>1262</v>
      </c>
      <c r="P33" s="148"/>
      <c r="Q33" s="18" t="s">
        <v>1262</v>
      </c>
      <c r="R33" s="18" t="s">
        <v>1262</v>
      </c>
      <c r="S33" s="18" t="s">
        <v>1262</v>
      </c>
      <c r="T33" s="18" t="s">
        <v>1262</v>
      </c>
      <c r="V33" s="134" t="s">
        <v>2654</v>
      </c>
      <c r="Y33" s="18" t="s">
        <v>1262</v>
      </c>
    </row>
    <row r="34" spans="1:25" ht="144" x14ac:dyDescent="0.25">
      <c r="A34" s="9" t="s">
        <v>2199</v>
      </c>
      <c r="B34" s="18" t="s">
        <v>354</v>
      </c>
      <c r="C34" s="18" t="s">
        <v>355</v>
      </c>
      <c r="D34" s="9" t="s">
        <v>2603</v>
      </c>
      <c r="E34" s="18" t="s">
        <v>361</v>
      </c>
      <c r="G34" s="18" t="s">
        <v>1262</v>
      </c>
      <c r="H34" s="18" t="s">
        <v>359</v>
      </c>
      <c r="I34" s="18" t="s">
        <v>359</v>
      </c>
      <c r="J34" s="148"/>
      <c r="K34" s="18" t="s">
        <v>359</v>
      </c>
      <c r="L34" s="148"/>
      <c r="M34" s="18" t="s">
        <v>359</v>
      </c>
      <c r="N34" s="148"/>
      <c r="O34" s="18" t="s">
        <v>359</v>
      </c>
      <c r="P34" s="148"/>
      <c r="Q34" s="18" t="s">
        <v>1262</v>
      </c>
      <c r="R34" s="18" t="s">
        <v>1262</v>
      </c>
      <c r="S34" s="18" t="s">
        <v>1262</v>
      </c>
      <c r="T34" s="18" t="s">
        <v>1262</v>
      </c>
      <c r="V34" s="134" t="s">
        <v>2654</v>
      </c>
      <c r="Y34" s="18" t="s">
        <v>1262</v>
      </c>
    </row>
    <row r="35" spans="1:25" ht="264" x14ac:dyDescent="0.25">
      <c r="A35" s="9" t="s">
        <v>2200</v>
      </c>
      <c r="B35" s="18" t="s">
        <v>207</v>
      </c>
      <c r="C35" s="18" t="s">
        <v>208</v>
      </c>
      <c r="D35" s="9" t="s">
        <v>2603</v>
      </c>
      <c r="E35" s="18" t="s">
        <v>360</v>
      </c>
      <c r="G35" s="18" t="s">
        <v>1262</v>
      </c>
      <c r="H35" s="18" t="s">
        <v>363</v>
      </c>
      <c r="I35" s="18" t="s">
        <v>1404</v>
      </c>
      <c r="J35" s="148"/>
      <c r="K35" s="18" t="s">
        <v>1404</v>
      </c>
      <c r="L35" s="148"/>
      <c r="M35" s="18" t="s">
        <v>1404</v>
      </c>
      <c r="N35" s="148"/>
      <c r="O35" s="18" t="s">
        <v>1404</v>
      </c>
      <c r="P35" s="148"/>
      <c r="Q35" s="18" t="s">
        <v>1262</v>
      </c>
      <c r="R35" s="18" t="s">
        <v>1262</v>
      </c>
      <c r="S35" s="18" t="s">
        <v>1262</v>
      </c>
      <c r="T35" s="18" t="s">
        <v>1262</v>
      </c>
      <c r="V35" s="134" t="s">
        <v>2654</v>
      </c>
      <c r="Y35" s="18" t="s">
        <v>1262</v>
      </c>
    </row>
    <row r="36" spans="1:25" ht="216" x14ac:dyDescent="0.25">
      <c r="A36" s="9" t="s">
        <v>2201</v>
      </c>
      <c r="B36" s="18" t="s">
        <v>366</v>
      </c>
      <c r="C36" s="18" t="s">
        <v>365</v>
      </c>
      <c r="D36" s="9" t="s">
        <v>2603</v>
      </c>
      <c r="E36" s="18" t="s">
        <v>364</v>
      </c>
      <c r="G36" s="18" t="s">
        <v>1262</v>
      </c>
      <c r="H36" s="18" t="s">
        <v>367</v>
      </c>
      <c r="I36" s="18" t="s">
        <v>367</v>
      </c>
      <c r="J36" s="148"/>
      <c r="K36" s="18" t="s">
        <v>367</v>
      </c>
      <c r="L36" s="148"/>
      <c r="M36" s="18" t="s">
        <v>367</v>
      </c>
      <c r="N36" s="148"/>
      <c r="O36" s="18" t="s">
        <v>367</v>
      </c>
      <c r="P36" s="148"/>
      <c r="Q36" s="18" t="s">
        <v>1262</v>
      </c>
      <c r="R36" s="18" t="s">
        <v>1262</v>
      </c>
      <c r="S36" s="18" t="s">
        <v>1262</v>
      </c>
      <c r="T36" s="18" t="s">
        <v>1262</v>
      </c>
      <c r="V36" s="134" t="s">
        <v>2654</v>
      </c>
      <c r="Y36" s="18" t="s">
        <v>1262</v>
      </c>
    </row>
  </sheetData>
  <sheetProtection selectLockedCells="1"/>
  <mergeCells count="46">
    <mergeCell ref="Z18:Z19"/>
    <mergeCell ref="Y7:Y8"/>
    <mergeCell ref="A9:A10"/>
    <mergeCell ref="D9:D10"/>
    <mergeCell ref="E9:E10"/>
    <mergeCell ref="H9:H10"/>
    <mergeCell ref="Y9:Y10"/>
    <mergeCell ref="A18:A19"/>
    <mergeCell ref="D18:D19"/>
    <mergeCell ref="E18:E19"/>
    <mergeCell ref="H18:H19"/>
    <mergeCell ref="Y18:Y19"/>
    <mergeCell ref="K5:L5"/>
    <mergeCell ref="M5:N5"/>
    <mergeCell ref="O5:P5"/>
    <mergeCell ref="A7:A8"/>
    <mergeCell ref="D7:D8"/>
    <mergeCell ref="E7:E8"/>
    <mergeCell ref="H7:H8"/>
    <mergeCell ref="G3:G6"/>
    <mergeCell ref="I4:J4"/>
    <mergeCell ref="K4:L4"/>
    <mergeCell ref="M4:N4"/>
    <mergeCell ref="O4:P4"/>
    <mergeCell ref="I5:J5"/>
    <mergeCell ref="W3:W6"/>
    <mergeCell ref="X3:X6"/>
    <mergeCell ref="Y3:Y6"/>
    <mergeCell ref="Z3:Z6"/>
    <mergeCell ref="AA3:AA6"/>
    <mergeCell ref="V3:V6"/>
    <mergeCell ref="A1:T1"/>
    <mergeCell ref="A2:T2"/>
    <mergeCell ref="A3:A6"/>
    <mergeCell ref="B3:B6"/>
    <mergeCell ref="C3:C6"/>
    <mergeCell ref="D3:D6"/>
    <mergeCell ref="E3:E6"/>
    <mergeCell ref="F3:F6"/>
    <mergeCell ref="H3:H6"/>
    <mergeCell ref="I3:P3"/>
    <mergeCell ref="Q3:Q6"/>
    <mergeCell ref="R3:R6"/>
    <mergeCell ref="S3:S6"/>
    <mergeCell ref="T3:T6"/>
    <mergeCell ref="U3:U6"/>
  </mergeCells>
  <conditionalFormatting sqref="V7:V36">
    <cfRule type="containsText" dxfId="459" priority="7" stopIfTrue="1" operator="containsText" text="Target Met">
      <formula>NOT(ISERROR(SEARCH("Target Met",V7)))</formula>
    </cfRule>
  </conditionalFormatting>
  <conditionalFormatting sqref="V7:V36">
    <cfRule type="containsText" dxfId="45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57" priority="3" stopIfTrue="1" operator="containsText" text="Target Exceeded">
      <formula>NOT(ISERROR(SEARCH("Target Exceeded",V7)))</formula>
    </cfRule>
    <cfRule type="containsText" dxfId="45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5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17" orientation="landscape" useFirstPageNumber="1" r:id="rId1"/>
  <headerFooter>
    <oddFooter>Page &amp;P</oddFooter>
  </headerFooter>
  <colBreaks count="1" manualBreakCount="1">
    <brk id="2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[8]Sheet1!#REF!</xm:f>
          </x14:formula1>
          <xm:sqref>V7:V36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3682</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3683</v>
      </c>
      <c r="F12" s="267"/>
      <c r="G12" s="267"/>
    </row>
    <row r="13" spans="1:14" ht="18.75" x14ac:dyDescent="0.3">
      <c r="D13" s="267"/>
      <c r="E13" s="267"/>
      <c r="F13" s="267"/>
      <c r="G13" s="267"/>
    </row>
    <row r="14" spans="1:14" ht="18.75" x14ac:dyDescent="0.3">
      <c r="D14" s="273">
        <v>1.1000000000000001</v>
      </c>
      <c r="E14" s="272" t="s">
        <v>3553</v>
      </c>
      <c r="F14" s="267">
        <v>4</v>
      </c>
      <c r="G14" s="267"/>
    </row>
    <row r="15" spans="1:14" ht="18.75" x14ac:dyDescent="0.3">
      <c r="D15" s="267" t="s">
        <v>3549</v>
      </c>
      <c r="E15" s="285" t="s">
        <v>3551</v>
      </c>
      <c r="F15" s="267">
        <v>4</v>
      </c>
      <c r="G15" s="267"/>
    </row>
    <row r="16" spans="1:14" ht="18.75" x14ac:dyDescent="0.3">
      <c r="D16" s="267" t="s">
        <v>3550</v>
      </c>
      <c r="E16" s="272" t="s">
        <v>3552</v>
      </c>
      <c r="F16" s="267">
        <v>0</v>
      </c>
      <c r="G16" s="267"/>
    </row>
    <row r="17" spans="4:13" ht="18.75" x14ac:dyDescent="0.3">
      <c r="D17" s="267"/>
      <c r="E17" s="267"/>
      <c r="F17" s="267"/>
      <c r="G17" s="267"/>
      <c r="M17" s="284"/>
    </row>
    <row r="18" spans="4:13" ht="18.75" x14ac:dyDescent="0.3">
      <c r="D18" s="273">
        <v>1.2</v>
      </c>
      <c r="E18" s="267" t="s">
        <v>3841</v>
      </c>
      <c r="F18" s="267"/>
      <c r="G18" s="267"/>
    </row>
    <row r="42" spans="4:8" ht="18.75" x14ac:dyDescent="0.3">
      <c r="D42" s="273">
        <v>1.3</v>
      </c>
      <c r="E42" s="272" t="s">
        <v>3554</v>
      </c>
      <c r="F42" s="267"/>
      <c r="G42" s="267"/>
      <c r="H42" s="267"/>
    </row>
    <row r="43" spans="4:8" ht="19.5" thickBot="1" x14ac:dyDescent="0.35">
      <c r="D43" s="267"/>
      <c r="E43" s="267"/>
      <c r="F43" s="267"/>
      <c r="G43" s="267"/>
      <c r="H43" s="267"/>
    </row>
    <row r="44" spans="4:8" ht="19.5" thickBot="1" x14ac:dyDescent="0.35">
      <c r="D44" s="267"/>
      <c r="E44" s="274" t="s">
        <v>3555</v>
      </c>
      <c r="F44" s="274" t="s">
        <v>3556</v>
      </c>
      <c r="G44" s="274" t="s">
        <v>3557</v>
      </c>
      <c r="H44" s="267"/>
    </row>
    <row r="45" spans="4:8" ht="17.25" thickBot="1" x14ac:dyDescent="0.35">
      <c r="E45" s="275" t="s">
        <v>3684</v>
      </c>
      <c r="F45" s="275" t="s">
        <v>3627</v>
      </c>
      <c r="G45" s="275" t="s">
        <v>3684</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26" orientation="portrait" useFirstPageNumber="1" r:id="rId1"/>
  <headerFooter>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29.140625" style="18" hidden="1" customWidth="1"/>
    <col min="4" max="4" width="16.7109375" style="18" customWidth="1"/>
    <col min="5" max="5" width="13.42578125" style="18"/>
    <col min="6" max="6" width="0" style="18" hidden="1" customWidth="1"/>
    <col min="7" max="9" width="13.42578125" style="18"/>
    <col min="10" max="10" width="0" style="18" hidden="1" customWidth="1"/>
    <col min="11" max="11" width="14.5703125" style="18" hidden="1" customWidth="1"/>
    <col min="12" max="12" width="0" style="18" hidden="1" customWidth="1"/>
    <col min="13" max="13" width="14.7109375" style="18" hidden="1" customWidth="1"/>
    <col min="14" max="14" width="0" style="18" hidden="1" customWidth="1"/>
    <col min="15" max="15" width="20.28515625" style="18" hidden="1" customWidth="1"/>
    <col min="16" max="20" width="0" style="18" hidden="1" customWidth="1"/>
    <col min="21" max="22" width="13.42578125" style="135" customWidth="1"/>
    <col min="23" max="24" width="13.42578125" style="135"/>
    <col min="25" max="25" width="13.42578125" style="18"/>
    <col min="26" max="27" width="13.42578125" style="135"/>
    <col min="28" max="16384" width="13.42578125" style="18"/>
  </cols>
  <sheetData>
    <row r="1" spans="1:27" s="141" customFormat="1" ht="15" customHeight="1" x14ac:dyDescent="0.25">
      <c r="A1" s="307" t="s">
        <v>2552</v>
      </c>
      <c r="B1" s="308"/>
      <c r="C1" s="308"/>
      <c r="D1" s="308"/>
      <c r="E1" s="308"/>
      <c r="F1" s="308"/>
      <c r="G1" s="308"/>
      <c r="H1" s="308"/>
      <c r="I1" s="308"/>
      <c r="J1" s="308"/>
      <c r="K1" s="308"/>
      <c r="L1" s="308"/>
      <c r="M1" s="308"/>
      <c r="N1" s="308"/>
      <c r="O1" s="308"/>
      <c r="P1" s="308"/>
      <c r="Q1" s="308"/>
      <c r="R1" s="308"/>
      <c r="S1" s="308"/>
      <c r="T1" s="309"/>
      <c r="U1" s="137"/>
      <c r="V1" s="146"/>
      <c r="W1" s="189"/>
      <c r="X1" s="137"/>
      <c r="Y1" s="191"/>
      <c r="Z1" s="189"/>
      <c r="AA1" s="189"/>
    </row>
    <row r="2" spans="1:27" s="141" customFormat="1" ht="18" customHeight="1" x14ac:dyDescent="0.25">
      <c r="A2" s="307" t="s">
        <v>2554</v>
      </c>
      <c r="B2" s="308"/>
      <c r="C2" s="308"/>
      <c r="D2" s="308"/>
      <c r="E2" s="308"/>
      <c r="F2" s="308"/>
      <c r="G2" s="308"/>
      <c r="H2" s="308"/>
      <c r="I2" s="308"/>
      <c r="J2" s="308"/>
      <c r="K2" s="308"/>
      <c r="L2" s="308"/>
      <c r="M2" s="308"/>
      <c r="N2" s="308"/>
      <c r="O2" s="308"/>
      <c r="P2" s="308"/>
      <c r="Q2" s="308"/>
      <c r="R2" s="308"/>
      <c r="S2" s="308"/>
      <c r="T2" s="309"/>
      <c r="U2" s="137"/>
      <c r="V2" s="146"/>
      <c r="W2" s="189"/>
      <c r="X2" s="137"/>
      <c r="Y2" s="191"/>
      <c r="Z2" s="189"/>
      <c r="AA2" s="189"/>
    </row>
    <row r="3" spans="1:27" s="141" customFormat="1" ht="33"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0"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24" customHeight="1" x14ac:dyDescent="0.25">
      <c r="A6" s="313"/>
      <c r="B6" s="313"/>
      <c r="C6" s="313"/>
      <c r="D6" s="313"/>
      <c r="E6" s="313"/>
      <c r="F6" s="313"/>
      <c r="G6" s="313"/>
      <c r="H6" s="313"/>
      <c r="I6" s="190" t="s">
        <v>15</v>
      </c>
      <c r="J6" s="190" t="s">
        <v>16</v>
      </c>
      <c r="K6" s="190" t="s">
        <v>15</v>
      </c>
      <c r="L6" s="190" t="s">
        <v>16</v>
      </c>
      <c r="M6" s="190" t="s">
        <v>15</v>
      </c>
      <c r="N6" s="190" t="s">
        <v>16</v>
      </c>
      <c r="O6" s="190" t="s">
        <v>15</v>
      </c>
      <c r="P6" s="190" t="s">
        <v>16</v>
      </c>
      <c r="Q6" s="313"/>
      <c r="R6" s="313"/>
      <c r="S6" s="312"/>
      <c r="T6" s="313"/>
      <c r="U6" s="316"/>
      <c r="V6" s="316"/>
      <c r="W6" s="316"/>
      <c r="X6" s="316"/>
      <c r="Y6" s="313"/>
      <c r="Z6" s="316"/>
      <c r="AA6" s="319"/>
    </row>
    <row r="7" spans="1:27" s="9" customFormat="1" ht="101.25" customHeight="1" x14ac:dyDescent="0.25">
      <c r="A7" s="18" t="s">
        <v>2108</v>
      </c>
      <c r="B7" s="9" t="s">
        <v>306</v>
      </c>
      <c r="C7" s="9" t="s">
        <v>307</v>
      </c>
      <c r="D7" s="9" t="s">
        <v>2604</v>
      </c>
      <c r="E7" s="9" t="s">
        <v>29</v>
      </c>
      <c r="F7" s="9" t="s">
        <v>319</v>
      </c>
      <c r="G7" s="9" t="s">
        <v>1262</v>
      </c>
      <c r="H7" s="9" t="s">
        <v>30</v>
      </c>
      <c r="I7" s="9" t="s">
        <v>308</v>
      </c>
      <c r="K7" s="9" t="s">
        <v>74</v>
      </c>
      <c r="M7" s="9" t="s">
        <v>1907</v>
      </c>
      <c r="O7" s="9" t="s">
        <v>1906</v>
      </c>
      <c r="Q7" s="9" t="s">
        <v>1464</v>
      </c>
      <c r="R7" s="9" t="s">
        <v>1262</v>
      </c>
      <c r="S7" s="18" t="s">
        <v>1262</v>
      </c>
      <c r="T7" s="9" t="s">
        <v>1262</v>
      </c>
      <c r="U7" s="134" t="s">
        <v>2742</v>
      </c>
      <c r="V7" s="134" t="s">
        <v>2647</v>
      </c>
      <c r="W7" s="134" t="s">
        <v>539</v>
      </c>
      <c r="X7" s="134" t="s">
        <v>539</v>
      </c>
      <c r="Y7" s="9" t="s">
        <v>1464</v>
      </c>
      <c r="Z7" s="134"/>
      <c r="AA7" s="134" t="s">
        <v>2743</v>
      </c>
    </row>
    <row r="8" spans="1:27" s="149" customFormat="1" ht="9" hidden="1" customHeight="1" x14ac:dyDescent="0.25">
      <c r="A8" s="18" t="s">
        <v>2109</v>
      </c>
      <c r="D8" s="9" t="s">
        <v>2604</v>
      </c>
      <c r="S8" s="18" t="s">
        <v>352</v>
      </c>
      <c r="U8" s="134"/>
      <c r="V8" s="134" t="s">
        <v>2654</v>
      </c>
      <c r="W8" s="134"/>
      <c r="X8" s="134"/>
      <c r="Z8" s="134"/>
      <c r="AA8" s="134"/>
    </row>
    <row r="9" spans="1:27" s="9" customFormat="1" ht="81" customHeight="1" x14ac:dyDescent="0.25">
      <c r="A9" s="18" t="s">
        <v>2110</v>
      </c>
      <c r="B9" s="9" t="s">
        <v>306</v>
      </c>
      <c r="C9" s="9" t="s">
        <v>309</v>
      </c>
      <c r="D9" s="9" t="s">
        <v>2604</v>
      </c>
      <c r="E9" s="9" t="s">
        <v>310</v>
      </c>
      <c r="F9" s="9" t="s">
        <v>311</v>
      </c>
      <c r="G9" s="9" t="s">
        <v>40</v>
      </c>
      <c r="H9" s="9" t="s">
        <v>31</v>
      </c>
      <c r="I9" s="9" t="s">
        <v>312</v>
      </c>
      <c r="K9" s="9" t="s">
        <v>320</v>
      </c>
      <c r="M9" s="9" t="s">
        <v>313</v>
      </c>
      <c r="O9" s="9" t="s">
        <v>314</v>
      </c>
      <c r="Q9" s="9" t="s">
        <v>1576</v>
      </c>
      <c r="R9" s="9" t="s">
        <v>40</v>
      </c>
      <c r="S9" s="18" t="s">
        <v>352</v>
      </c>
      <c r="T9" s="9" t="s">
        <v>1263</v>
      </c>
      <c r="U9" s="134" t="s">
        <v>2744</v>
      </c>
      <c r="V9" s="134" t="s">
        <v>2647</v>
      </c>
      <c r="W9" s="134" t="s">
        <v>539</v>
      </c>
      <c r="X9" s="134" t="s">
        <v>539</v>
      </c>
      <c r="Y9" s="9" t="s">
        <v>1576</v>
      </c>
      <c r="Z9" s="134" t="s">
        <v>74</v>
      </c>
      <c r="AA9" s="134" t="s">
        <v>2745</v>
      </c>
    </row>
    <row r="10" spans="1:27" s="9" customFormat="1" ht="92.25" customHeight="1" x14ac:dyDescent="0.25">
      <c r="A10" s="18" t="s">
        <v>2111</v>
      </c>
      <c r="B10" s="9" t="s">
        <v>306</v>
      </c>
      <c r="C10" s="9" t="s">
        <v>315</v>
      </c>
      <c r="D10" s="9" t="s">
        <v>2604</v>
      </c>
      <c r="E10" s="9" t="s">
        <v>32</v>
      </c>
      <c r="F10" s="9" t="s">
        <v>316</v>
      </c>
      <c r="G10" s="9" t="s">
        <v>1262</v>
      </c>
      <c r="H10" s="9" t="s">
        <v>1469</v>
      </c>
      <c r="I10" s="9" t="s">
        <v>1465</v>
      </c>
      <c r="J10" s="9" t="s">
        <v>1583</v>
      </c>
      <c r="K10" s="9" t="s">
        <v>1466</v>
      </c>
      <c r="L10" s="9" t="s">
        <v>1893</v>
      </c>
      <c r="M10" s="9" t="s">
        <v>1467</v>
      </c>
      <c r="N10" s="9" t="s">
        <v>1894</v>
      </c>
      <c r="O10" s="9" t="s">
        <v>1468</v>
      </c>
      <c r="P10" s="9" t="s">
        <v>1568</v>
      </c>
      <c r="Q10" s="9" t="s">
        <v>1568</v>
      </c>
      <c r="R10" s="9" t="s">
        <v>1262</v>
      </c>
      <c r="S10" s="18" t="s">
        <v>352</v>
      </c>
      <c r="T10" s="9" t="s">
        <v>1263</v>
      </c>
      <c r="U10" s="134" t="s">
        <v>2746</v>
      </c>
      <c r="V10" s="134" t="s">
        <v>2647</v>
      </c>
      <c r="W10" s="134" t="s">
        <v>539</v>
      </c>
      <c r="X10" s="134" t="s">
        <v>539</v>
      </c>
      <c r="Y10" s="9" t="s">
        <v>1568</v>
      </c>
      <c r="Z10" s="134"/>
      <c r="AA10" s="134" t="s">
        <v>2747</v>
      </c>
    </row>
    <row r="11" spans="1:27" s="9" customFormat="1" ht="100.5" customHeight="1" x14ac:dyDescent="0.25">
      <c r="A11" s="18" t="s">
        <v>2112</v>
      </c>
      <c r="B11" s="9" t="s">
        <v>306</v>
      </c>
      <c r="C11" s="9" t="s">
        <v>315</v>
      </c>
      <c r="D11" s="9" t="s">
        <v>2604</v>
      </c>
      <c r="E11" s="9" t="s">
        <v>32</v>
      </c>
      <c r="F11" s="9" t="s">
        <v>317</v>
      </c>
      <c r="G11" s="9" t="s">
        <v>1262</v>
      </c>
      <c r="H11" s="9" t="s">
        <v>33</v>
      </c>
      <c r="I11" s="18" t="s">
        <v>1262</v>
      </c>
      <c r="K11" s="18" t="s">
        <v>1262</v>
      </c>
      <c r="M11" s="18" t="s">
        <v>1262</v>
      </c>
      <c r="O11" s="9" t="s">
        <v>318</v>
      </c>
      <c r="P11" s="9" t="s">
        <v>764</v>
      </c>
      <c r="Q11" s="9" t="s">
        <v>764</v>
      </c>
      <c r="R11" s="9" t="s">
        <v>1262</v>
      </c>
      <c r="S11" s="18" t="s">
        <v>352</v>
      </c>
      <c r="T11" s="9" t="s">
        <v>1263</v>
      </c>
      <c r="U11" s="134" t="s">
        <v>1262</v>
      </c>
      <c r="V11" s="134" t="s">
        <v>2651</v>
      </c>
      <c r="W11" s="134" t="s">
        <v>539</v>
      </c>
      <c r="X11" s="134" t="s">
        <v>539</v>
      </c>
      <c r="Y11" s="9" t="s">
        <v>764</v>
      </c>
      <c r="Z11" s="134"/>
      <c r="AA11" s="134"/>
    </row>
    <row r="12" spans="1:27" ht="168" x14ac:dyDescent="0.25">
      <c r="A12" s="18" t="s">
        <v>2119</v>
      </c>
      <c r="B12" s="18" t="s">
        <v>207</v>
      </c>
      <c r="C12" s="18" t="s">
        <v>208</v>
      </c>
      <c r="D12" s="9" t="s">
        <v>2604</v>
      </c>
      <c r="E12" s="18" t="s">
        <v>362</v>
      </c>
      <c r="G12" s="9" t="s">
        <v>1262</v>
      </c>
      <c r="H12" s="18" t="s">
        <v>368</v>
      </c>
      <c r="I12" s="18" t="s">
        <v>1262</v>
      </c>
      <c r="J12" s="145"/>
      <c r="K12" s="18" t="s">
        <v>368</v>
      </c>
      <c r="L12" s="145"/>
      <c r="M12" s="18" t="s">
        <v>1262</v>
      </c>
      <c r="N12" s="145"/>
      <c r="O12" s="18" t="s">
        <v>1262</v>
      </c>
      <c r="P12" s="145"/>
      <c r="Q12" s="18" t="s">
        <v>1262</v>
      </c>
      <c r="R12" s="18" t="s">
        <v>1262</v>
      </c>
      <c r="S12" s="18" t="s">
        <v>1262</v>
      </c>
      <c r="T12" s="18" t="s">
        <v>1262</v>
      </c>
      <c r="U12" s="134"/>
      <c r="V12" s="134" t="s">
        <v>2651</v>
      </c>
      <c r="W12" s="134"/>
      <c r="X12" s="134"/>
      <c r="Y12" s="18" t="s">
        <v>1262</v>
      </c>
      <c r="Z12" s="134"/>
      <c r="AA12" s="134"/>
    </row>
    <row r="13" spans="1:27" ht="132" x14ac:dyDescent="0.25">
      <c r="A13" s="18" t="s">
        <v>2120</v>
      </c>
      <c r="B13" s="18" t="s">
        <v>354</v>
      </c>
      <c r="C13" s="18" t="s">
        <v>355</v>
      </c>
      <c r="D13" s="9" t="s">
        <v>2604</v>
      </c>
      <c r="E13" s="18" t="s">
        <v>356</v>
      </c>
      <c r="G13" s="9" t="s">
        <v>1262</v>
      </c>
      <c r="H13" s="18" t="s">
        <v>358</v>
      </c>
      <c r="I13" s="18" t="s">
        <v>1262</v>
      </c>
      <c r="J13" s="145"/>
      <c r="K13" s="18" t="s">
        <v>358</v>
      </c>
      <c r="L13" s="145"/>
      <c r="M13" s="18" t="s">
        <v>1262</v>
      </c>
      <c r="N13" s="145"/>
      <c r="O13" s="18" t="s">
        <v>1262</v>
      </c>
      <c r="P13" s="145"/>
      <c r="Q13" s="18" t="s">
        <v>1262</v>
      </c>
      <c r="R13" s="18" t="s">
        <v>1262</v>
      </c>
      <c r="S13" s="18" t="s">
        <v>1262</v>
      </c>
      <c r="T13" s="18" t="s">
        <v>1262</v>
      </c>
      <c r="U13" s="134" t="s">
        <v>1262</v>
      </c>
      <c r="V13" s="134" t="s">
        <v>2651</v>
      </c>
      <c r="W13" s="134" t="s">
        <v>539</v>
      </c>
      <c r="X13" s="134" t="s">
        <v>539</v>
      </c>
      <c r="Y13" s="18" t="s">
        <v>1262</v>
      </c>
      <c r="Z13" s="134"/>
      <c r="AA13" s="134"/>
    </row>
    <row r="14" spans="1:27" ht="144" x14ac:dyDescent="0.25">
      <c r="A14" s="18" t="s">
        <v>2121</v>
      </c>
      <c r="B14" s="18" t="s">
        <v>354</v>
      </c>
      <c r="C14" s="18" t="s">
        <v>355</v>
      </c>
      <c r="D14" s="9" t="s">
        <v>2604</v>
      </c>
      <c r="E14" s="18" t="s">
        <v>361</v>
      </c>
      <c r="G14" s="9" t="s">
        <v>1262</v>
      </c>
      <c r="H14" s="18" t="s">
        <v>359</v>
      </c>
      <c r="I14" s="18" t="s">
        <v>359</v>
      </c>
      <c r="J14" s="145"/>
      <c r="K14" s="18" t="s">
        <v>359</v>
      </c>
      <c r="L14" s="145"/>
      <c r="M14" s="18" t="s">
        <v>359</v>
      </c>
      <c r="N14" s="145"/>
      <c r="O14" s="18" t="s">
        <v>359</v>
      </c>
      <c r="P14" s="145"/>
      <c r="Q14" s="18" t="s">
        <v>1262</v>
      </c>
      <c r="R14" s="18" t="s">
        <v>1262</v>
      </c>
      <c r="S14" s="18" t="s">
        <v>1262</v>
      </c>
      <c r="T14" s="18" t="s">
        <v>1262</v>
      </c>
      <c r="U14" s="134" t="s">
        <v>2748</v>
      </c>
      <c r="V14" s="134" t="s">
        <v>2647</v>
      </c>
      <c r="W14" s="134" t="s">
        <v>539</v>
      </c>
      <c r="X14" s="134" t="s">
        <v>539</v>
      </c>
      <c r="Y14" s="18" t="s">
        <v>1262</v>
      </c>
      <c r="Z14" s="134"/>
      <c r="AA14" s="134"/>
    </row>
    <row r="15" spans="1:27" ht="264" x14ac:dyDescent="0.25">
      <c r="A15" s="18" t="s">
        <v>2122</v>
      </c>
      <c r="B15" s="18" t="s">
        <v>207</v>
      </c>
      <c r="C15" s="18" t="s">
        <v>208</v>
      </c>
      <c r="D15" s="9" t="s">
        <v>2604</v>
      </c>
      <c r="E15" s="18" t="s">
        <v>360</v>
      </c>
      <c r="G15" s="9" t="s">
        <v>1262</v>
      </c>
      <c r="H15" s="18" t="s">
        <v>363</v>
      </c>
      <c r="I15" s="18" t="s">
        <v>1404</v>
      </c>
      <c r="J15" s="145"/>
      <c r="K15" s="18" t="s">
        <v>1404</v>
      </c>
      <c r="L15" s="145"/>
      <c r="M15" s="18" t="s">
        <v>1404</v>
      </c>
      <c r="N15" s="145"/>
      <c r="O15" s="18" t="s">
        <v>1404</v>
      </c>
      <c r="P15" s="145"/>
      <c r="Q15" s="18" t="s">
        <v>1262</v>
      </c>
      <c r="R15" s="18" t="s">
        <v>1262</v>
      </c>
      <c r="S15" s="18" t="s">
        <v>1262</v>
      </c>
      <c r="T15" s="18" t="s">
        <v>1262</v>
      </c>
      <c r="U15" s="134" t="s">
        <v>2749</v>
      </c>
      <c r="V15" s="134" t="s">
        <v>2647</v>
      </c>
      <c r="W15" s="134" t="s">
        <v>539</v>
      </c>
      <c r="X15" s="134" t="s">
        <v>539</v>
      </c>
      <c r="Y15" s="18" t="s">
        <v>1262</v>
      </c>
      <c r="Z15" s="134"/>
      <c r="AA15" s="134"/>
    </row>
    <row r="16" spans="1:27" ht="216" x14ac:dyDescent="0.25">
      <c r="B16" s="18" t="s">
        <v>366</v>
      </c>
      <c r="C16" s="18" t="s">
        <v>365</v>
      </c>
      <c r="D16" s="9" t="s">
        <v>2604</v>
      </c>
      <c r="E16" s="18" t="s">
        <v>364</v>
      </c>
      <c r="G16" s="9" t="s">
        <v>1262</v>
      </c>
      <c r="H16" s="18" t="s">
        <v>367</v>
      </c>
      <c r="I16" s="18" t="s">
        <v>367</v>
      </c>
      <c r="J16" s="145"/>
      <c r="K16" s="18" t="s">
        <v>367</v>
      </c>
      <c r="L16" s="145"/>
      <c r="M16" s="18" t="s">
        <v>367</v>
      </c>
      <c r="N16" s="145"/>
      <c r="O16" s="18" t="s">
        <v>367</v>
      </c>
      <c r="P16" s="145"/>
      <c r="Q16" s="18" t="s">
        <v>1262</v>
      </c>
      <c r="R16" s="18" t="s">
        <v>1262</v>
      </c>
      <c r="S16" s="18" t="s">
        <v>1262</v>
      </c>
      <c r="T16" s="18" t="s">
        <v>1262</v>
      </c>
      <c r="U16" s="134" t="s">
        <v>2749</v>
      </c>
      <c r="V16" s="134" t="s">
        <v>2647</v>
      </c>
      <c r="W16" s="134" t="s">
        <v>539</v>
      </c>
      <c r="X16" s="134" t="s">
        <v>539</v>
      </c>
      <c r="Y16" s="18" t="s">
        <v>1262</v>
      </c>
      <c r="Z16" s="134"/>
      <c r="AA16" s="134"/>
    </row>
    <row r="17" spans="21:27" x14ac:dyDescent="0.25">
      <c r="U17" s="134"/>
      <c r="V17" s="134" t="s">
        <v>2654</v>
      </c>
      <c r="W17" s="134"/>
      <c r="X17" s="134"/>
      <c r="Z17" s="134"/>
      <c r="AA17" s="134"/>
    </row>
    <row r="18" spans="21:27" x14ac:dyDescent="0.25">
      <c r="U18" s="134"/>
      <c r="V18" s="134" t="s">
        <v>2654</v>
      </c>
      <c r="W18" s="134"/>
      <c r="X18" s="134"/>
      <c r="Z18" s="134"/>
      <c r="AA18" s="134"/>
    </row>
    <row r="19" spans="21:27" x14ac:dyDescent="0.25">
      <c r="U19" s="134"/>
      <c r="V19" s="134" t="s">
        <v>2654</v>
      </c>
      <c r="W19" s="134"/>
      <c r="X19" s="134"/>
      <c r="Z19" s="134"/>
      <c r="AA19" s="134"/>
    </row>
    <row r="20" spans="21:27" x14ac:dyDescent="0.25">
      <c r="U20" s="134"/>
      <c r="V20" s="134" t="s">
        <v>2654</v>
      </c>
      <c r="W20" s="134"/>
      <c r="X20" s="134"/>
      <c r="Z20" s="134"/>
      <c r="AA20" s="134"/>
    </row>
    <row r="21" spans="21:27" x14ac:dyDescent="0.25">
      <c r="U21" s="134"/>
      <c r="V21" s="134" t="s">
        <v>2654</v>
      </c>
      <c r="W21" s="134"/>
      <c r="X21" s="134"/>
      <c r="Z21" s="134"/>
      <c r="AA21" s="134"/>
    </row>
    <row r="22" spans="21:27" x14ac:dyDescent="0.25">
      <c r="U22" s="134"/>
      <c r="V22" s="134" t="s">
        <v>2654</v>
      </c>
      <c r="W22" s="134"/>
      <c r="X22" s="134"/>
      <c r="Z22" s="134"/>
      <c r="AA22" s="134"/>
    </row>
    <row r="23" spans="21:27" x14ac:dyDescent="0.25">
      <c r="U23" s="134"/>
      <c r="V23" s="134" t="s">
        <v>2654</v>
      </c>
      <c r="W23" s="134"/>
      <c r="X23" s="134"/>
      <c r="Z23" s="134"/>
      <c r="AA23" s="134"/>
    </row>
    <row r="24" spans="21:27" x14ac:dyDescent="0.25">
      <c r="U24" s="134"/>
      <c r="V24" s="134" t="s">
        <v>2654</v>
      </c>
      <c r="W24" s="134"/>
      <c r="X24" s="134"/>
      <c r="Z24" s="134"/>
      <c r="AA24" s="134"/>
    </row>
    <row r="25" spans="21:27" x14ac:dyDescent="0.25">
      <c r="V25" s="134" t="s">
        <v>2654</v>
      </c>
    </row>
    <row r="26" spans="21:27" x14ac:dyDescent="0.25">
      <c r="V26" s="134" t="s">
        <v>2654</v>
      </c>
    </row>
    <row r="27" spans="21:27" x14ac:dyDescent="0.25">
      <c r="V27" s="134" t="s">
        <v>2654</v>
      </c>
    </row>
    <row r="28" spans="21:27" x14ac:dyDescent="0.25">
      <c r="V28" s="134" t="s">
        <v>2654</v>
      </c>
    </row>
    <row r="29" spans="21:27" x14ac:dyDescent="0.25">
      <c r="V29" s="134" t="s">
        <v>2654</v>
      </c>
    </row>
    <row r="30" spans="21:27" x14ac:dyDescent="0.25">
      <c r="V30" s="134" t="s">
        <v>2654</v>
      </c>
    </row>
    <row r="31" spans="21:27" x14ac:dyDescent="0.25">
      <c r="V31" s="134" t="s">
        <v>2654</v>
      </c>
    </row>
    <row r="32" spans="21:27" x14ac:dyDescent="0.25">
      <c r="V32" s="134" t="s">
        <v>2654</v>
      </c>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7:V32">
    <cfRule type="containsText" dxfId="454" priority="7" stopIfTrue="1" operator="containsText" text="Target Met">
      <formula>NOT(ISERROR(SEARCH("Target Met",V7)))</formula>
    </cfRule>
  </conditionalFormatting>
  <conditionalFormatting sqref="V7:V32">
    <cfRule type="containsText" dxfId="45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52" priority="3" stopIfTrue="1" operator="containsText" text="Target Exceeded">
      <formula>NOT(ISERROR(SEARCH("Target Exceeded",V7)))</formula>
    </cfRule>
    <cfRule type="containsText" dxfId="45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50"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2" firstPageNumber="27"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[9]Sheet1!#REF!</xm:f>
          </x14:formula1>
          <xm:sqref>V7:V32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3686</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3686</v>
      </c>
      <c r="F12" s="267"/>
      <c r="G12" s="267"/>
    </row>
    <row r="13" spans="1:14" ht="18.75" x14ac:dyDescent="0.3">
      <c r="D13" s="267"/>
      <c r="E13" s="267"/>
      <c r="F13" s="267"/>
      <c r="G13" s="267"/>
    </row>
    <row r="14" spans="1:14" ht="18.75" x14ac:dyDescent="0.3">
      <c r="D14" s="273">
        <v>1.1000000000000001</v>
      </c>
      <c r="E14" s="272" t="s">
        <v>3553</v>
      </c>
      <c r="F14" s="267">
        <v>9</v>
      </c>
      <c r="G14" s="267"/>
    </row>
    <row r="15" spans="1:14" ht="18.75" x14ac:dyDescent="0.3">
      <c r="D15" s="267" t="s">
        <v>3549</v>
      </c>
      <c r="E15" s="285" t="s">
        <v>3551</v>
      </c>
      <c r="F15" s="267">
        <v>8</v>
      </c>
      <c r="G15" s="267"/>
    </row>
    <row r="16" spans="1:14" ht="18.75" x14ac:dyDescent="0.3">
      <c r="D16" s="267" t="s">
        <v>3550</v>
      </c>
      <c r="E16" s="272" t="s">
        <v>3552</v>
      </c>
      <c r="F16" s="267">
        <v>1</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3687</v>
      </c>
      <c r="F45" s="275" t="s">
        <v>3629</v>
      </c>
      <c r="G45" s="275" t="s">
        <v>3691</v>
      </c>
    </row>
    <row r="48" spans="4:7" ht="18.75" x14ac:dyDescent="0.3">
      <c r="D48" s="273">
        <v>2.1</v>
      </c>
      <c r="E48" s="267" t="s">
        <v>3842</v>
      </c>
      <c r="F48" s="267"/>
      <c r="G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3688</v>
      </c>
      <c r="F75" s="286">
        <v>0</v>
      </c>
      <c r="G75" s="275" t="s">
        <v>3688</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30" orientation="portrait" useFirstPageNumber="1" r:id="rId1"/>
  <headerFooter>
    <oddFooter>Page &amp;P</oddFooter>
  </headerFooter>
  <rowBreaks count="1" manualBreakCount="1">
    <brk id="46"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1"/>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3.42578125" style="18" customWidth="1"/>
    <col min="5" max="5" width="13.42578125" style="18"/>
    <col min="6" max="6" width="0" style="18" hidden="1" customWidth="1"/>
    <col min="7" max="9" width="13.42578125" style="18"/>
    <col min="10" max="14" width="0" style="18" hidden="1" customWidth="1"/>
    <col min="15" max="15" width="20.28515625" style="18" hidden="1" customWidth="1"/>
    <col min="16" max="20" width="0" style="18" hidden="1" customWidth="1"/>
    <col min="21" max="22" width="13.42578125" style="135" customWidth="1"/>
    <col min="23" max="24" width="13.42578125" style="135"/>
    <col min="25" max="25" width="13.42578125" style="18"/>
    <col min="26" max="27" width="13.42578125" style="135"/>
    <col min="28" max="16384" width="13.42578125" style="18"/>
  </cols>
  <sheetData>
    <row r="1" spans="1:27" s="141" customFormat="1" ht="15" customHeight="1" x14ac:dyDescent="0.25">
      <c r="A1" s="307" t="s">
        <v>2552</v>
      </c>
      <c r="B1" s="308"/>
      <c r="C1" s="308"/>
      <c r="D1" s="308"/>
      <c r="E1" s="308"/>
      <c r="F1" s="308"/>
      <c r="G1" s="308"/>
      <c r="H1" s="308"/>
      <c r="I1" s="308"/>
      <c r="J1" s="308"/>
      <c r="K1" s="308"/>
      <c r="L1" s="308"/>
      <c r="M1" s="308"/>
      <c r="N1" s="308"/>
      <c r="O1" s="308"/>
      <c r="P1" s="308"/>
      <c r="Q1" s="308"/>
      <c r="R1" s="308"/>
      <c r="S1" s="308"/>
      <c r="T1" s="309"/>
      <c r="U1" s="137"/>
      <c r="V1" s="146"/>
      <c r="W1" s="223"/>
      <c r="X1" s="137"/>
      <c r="Y1" s="224"/>
      <c r="Z1" s="223"/>
      <c r="AA1" s="223"/>
    </row>
    <row r="2" spans="1:27" s="141" customFormat="1" ht="18" customHeight="1" x14ac:dyDescent="0.25">
      <c r="A2" s="307" t="s">
        <v>2555</v>
      </c>
      <c r="B2" s="308"/>
      <c r="C2" s="308"/>
      <c r="D2" s="308"/>
      <c r="E2" s="308"/>
      <c r="F2" s="308"/>
      <c r="G2" s="308"/>
      <c r="H2" s="308"/>
      <c r="I2" s="308"/>
      <c r="J2" s="308"/>
      <c r="K2" s="308"/>
      <c r="L2" s="308"/>
      <c r="M2" s="308"/>
      <c r="N2" s="308"/>
      <c r="O2" s="308"/>
      <c r="P2" s="308"/>
      <c r="Q2" s="308"/>
      <c r="R2" s="308"/>
      <c r="S2" s="308"/>
      <c r="T2" s="309"/>
      <c r="U2" s="137"/>
      <c r="V2" s="146"/>
      <c r="W2" s="223"/>
      <c r="X2" s="137"/>
      <c r="Y2" s="224"/>
      <c r="Z2" s="223"/>
      <c r="AA2" s="223"/>
    </row>
    <row r="3" spans="1:27" s="147" customFormat="1" ht="33"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7"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7"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7" customFormat="1" ht="27.75" customHeight="1" x14ac:dyDescent="0.25">
      <c r="A6" s="313"/>
      <c r="B6" s="313"/>
      <c r="C6" s="313"/>
      <c r="D6" s="313"/>
      <c r="E6" s="313"/>
      <c r="F6" s="313"/>
      <c r="G6" s="313"/>
      <c r="H6" s="313"/>
      <c r="I6" s="222" t="s">
        <v>15</v>
      </c>
      <c r="J6" s="222" t="s">
        <v>16</v>
      </c>
      <c r="K6" s="222" t="s">
        <v>15</v>
      </c>
      <c r="L6" s="222" t="s">
        <v>16</v>
      </c>
      <c r="M6" s="222" t="s">
        <v>15</v>
      </c>
      <c r="N6" s="222" t="s">
        <v>16</v>
      </c>
      <c r="O6" s="222" t="s">
        <v>15</v>
      </c>
      <c r="P6" s="222" t="s">
        <v>16</v>
      </c>
      <c r="Q6" s="313"/>
      <c r="R6" s="313"/>
      <c r="S6" s="313"/>
      <c r="T6" s="313"/>
      <c r="U6" s="316"/>
      <c r="V6" s="316"/>
      <c r="W6" s="316"/>
      <c r="X6" s="316"/>
      <c r="Y6" s="313"/>
      <c r="Z6" s="316"/>
      <c r="AA6" s="319"/>
    </row>
    <row r="7" spans="1:27" ht="144" x14ac:dyDescent="0.25">
      <c r="A7" s="9" t="s">
        <v>2165</v>
      </c>
      <c r="B7" s="18" t="s">
        <v>196</v>
      </c>
      <c r="C7" s="18" t="s">
        <v>1585</v>
      </c>
      <c r="D7" s="18" t="s">
        <v>2605</v>
      </c>
      <c r="E7" s="18" t="s">
        <v>1516</v>
      </c>
      <c r="F7" s="18" t="s">
        <v>1517</v>
      </c>
      <c r="G7" s="18" t="s">
        <v>1520</v>
      </c>
      <c r="H7" s="9" t="s">
        <v>1518</v>
      </c>
      <c r="I7" s="9" t="s">
        <v>1519</v>
      </c>
      <c r="J7" s="18" t="s">
        <v>796</v>
      </c>
      <c r="Q7" s="18" t="s">
        <v>796</v>
      </c>
      <c r="R7" s="18" t="s">
        <v>1520</v>
      </c>
      <c r="S7" s="18" t="s">
        <v>352</v>
      </c>
      <c r="T7" s="18" t="s">
        <v>57</v>
      </c>
      <c r="U7" s="134" t="s">
        <v>3440</v>
      </c>
      <c r="V7" s="134" t="s">
        <v>2649</v>
      </c>
      <c r="W7" s="134" t="s">
        <v>3441</v>
      </c>
      <c r="X7" s="134" t="s">
        <v>3442</v>
      </c>
      <c r="Y7" s="18" t="s">
        <v>796</v>
      </c>
      <c r="Z7" s="134" t="s">
        <v>3443</v>
      </c>
      <c r="AA7" s="134" t="s">
        <v>3444</v>
      </c>
    </row>
    <row r="8" spans="1:27" ht="96" x14ac:dyDescent="0.25">
      <c r="A8" s="9" t="s">
        <v>2166</v>
      </c>
      <c r="B8" s="18" t="s">
        <v>196</v>
      </c>
      <c r="C8" s="18" t="s">
        <v>1585</v>
      </c>
      <c r="D8" s="18" t="s">
        <v>2605</v>
      </c>
      <c r="E8" s="18" t="s">
        <v>1521</v>
      </c>
      <c r="F8" s="18" t="s">
        <v>1522</v>
      </c>
      <c r="G8" s="18" t="s">
        <v>1520</v>
      </c>
      <c r="H8" s="9" t="s">
        <v>1523</v>
      </c>
      <c r="K8" s="18" t="s">
        <v>1524</v>
      </c>
      <c r="L8" s="18" t="s">
        <v>1547</v>
      </c>
      <c r="M8" s="18" t="s">
        <v>1525</v>
      </c>
      <c r="N8" s="18" t="s">
        <v>711</v>
      </c>
      <c r="Q8" s="9" t="s">
        <v>711</v>
      </c>
      <c r="R8" s="18" t="s">
        <v>1520</v>
      </c>
      <c r="S8" s="18" t="s">
        <v>352</v>
      </c>
      <c r="T8" s="18" t="s">
        <v>57</v>
      </c>
      <c r="U8" s="134" t="s">
        <v>539</v>
      </c>
      <c r="V8" s="134" t="s">
        <v>2651</v>
      </c>
      <c r="W8" s="134" t="s">
        <v>539</v>
      </c>
      <c r="X8" s="134" t="s">
        <v>539</v>
      </c>
      <c r="Y8" s="9" t="s">
        <v>711</v>
      </c>
      <c r="Z8" s="134">
        <v>0</v>
      </c>
      <c r="AA8" s="134" t="s">
        <v>539</v>
      </c>
    </row>
    <row r="9" spans="1:27" ht="132" x14ac:dyDescent="0.25">
      <c r="A9" s="9" t="s">
        <v>2167</v>
      </c>
      <c r="B9" s="18" t="s">
        <v>196</v>
      </c>
      <c r="C9" s="18" t="s">
        <v>1585</v>
      </c>
      <c r="D9" s="18" t="s">
        <v>2605</v>
      </c>
      <c r="E9" s="18" t="s">
        <v>1526</v>
      </c>
      <c r="F9" s="18" t="s">
        <v>1527</v>
      </c>
      <c r="G9" s="18" t="s">
        <v>1520</v>
      </c>
      <c r="H9" s="9" t="s">
        <v>1528</v>
      </c>
      <c r="I9" s="9" t="s">
        <v>1529</v>
      </c>
      <c r="Q9" s="18" t="s">
        <v>1530</v>
      </c>
      <c r="R9" s="18" t="s">
        <v>1520</v>
      </c>
      <c r="S9" s="18" t="s">
        <v>1262</v>
      </c>
      <c r="T9" s="18" t="s">
        <v>1262</v>
      </c>
      <c r="U9" s="134">
        <v>0</v>
      </c>
      <c r="V9" s="134" t="s">
        <v>2648</v>
      </c>
      <c r="W9" s="134" t="s">
        <v>3445</v>
      </c>
      <c r="X9" s="134" t="s">
        <v>3446</v>
      </c>
      <c r="Y9" s="18" t="s">
        <v>1530</v>
      </c>
      <c r="Z9" s="134">
        <v>0</v>
      </c>
      <c r="AA9" s="134" t="s">
        <v>539</v>
      </c>
    </row>
    <row r="10" spans="1:27" ht="84" x14ac:dyDescent="0.25">
      <c r="A10" s="9" t="s">
        <v>2168</v>
      </c>
      <c r="B10" s="18" t="s">
        <v>196</v>
      </c>
      <c r="C10" s="18" t="s">
        <v>1585</v>
      </c>
      <c r="D10" s="18" t="s">
        <v>2605</v>
      </c>
      <c r="E10" s="18" t="s">
        <v>1531</v>
      </c>
      <c r="F10" s="18" t="s">
        <v>1532</v>
      </c>
      <c r="G10" s="18" t="s">
        <v>1520</v>
      </c>
      <c r="H10" s="18" t="s">
        <v>1533</v>
      </c>
      <c r="I10" s="18" t="s">
        <v>1533</v>
      </c>
      <c r="J10" s="18" t="s">
        <v>1548</v>
      </c>
      <c r="Q10" s="9" t="s">
        <v>1548</v>
      </c>
      <c r="R10" s="18" t="s">
        <v>1520</v>
      </c>
      <c r="S10" s="18" t="s">
        <v>352</v>
      </c>
      <c r="T10" s="18" t="s">
        <v>57</v>
      </c>
      <c r="U10" s="134">
        <v>0</v>
      </c>
      <c r="V10" s="134" t="s">
        <v>2648</v>
      </c>
      <c r="W10" s="134" t="s">
        <v>3447</v>
      </c>
      <c r="X10" s="134" t="s">
        <v>3448</v>
      </c>
      <c r="Y10" s="9" t="s">
        <v>1548</v>
      </c>
      <c r="Z10" s="134">
        <v>0</v>
      </c>
      <c r="AA10" s="134" t="s">
        <v>539</v>
      </c>
    </row>
    <row r="11" spans="1:27" ht="156" x14ac:dyDescent="0.25">
      <c r="A11" s="9" t="s">
        <v>2169</v>
      </c>
      <c r="B11" s="18" t="s">
        <v>196</v>
      </c>
      <c r="C11" s="18" t="s">
        <v>1585</v>
      </c>
      <c r="D11" s="18" t="s">
        <v>2605</v>
      </c>
      <c r="E11" s="18" t="s">
        <v>1534</v>
      </c>
      <c r="F11" s="9" t="s">
        <v>1674</v>
      </c>
      <c r="G11" s="18" t="s">
        <v>1520</v>
      </c>
      <c r="H11" s="9" t="s">
        <v>1535</v>
      </c>
      <c r="I11" s="18" t="s">
        <v>1919</v>
      </c>
      <c r="Q11" s="18" t="s">
        <v>1920</v>
      </c>
      <c r="R11" s="18" t="s">
        <v>1520</v>
      </c>
      <c r="S11" s="18" t="s">
        <v>352</v>
      </c>
      <c r="T11" s="18" t="s">
        <v>57</v>
      </c>
      <c r="U11" s="134">
        <v>0</v>
      </c>
      <c r="V11" s="134" t="s">
        <v>2648</v>
      </c>
      <c r="W11" s="134" t="s">
        <v>3449</v>
      </c>
      <c r="X11" s="134" t="s">
        <v>3450</v>
      </c>
      <c r="Y11" s="18" t="s">
        <v>1920</v>
      </c>
      <c r="Z11" s="134">
        <v>0</v>
      </c>
      <c r="AA11" s="134" t="s">
        <v>539</v>
      </c>
    </row>
    <row r="12" spans="1:27" ht="168" x14ac:dyDescent="0.25">
      <c r="A12" s="9" t="s">
        <v>2170</v>
      </c>
      <c r="B12" s="18" t="s">
        <v>196</v>
      </c>
      <c r="C12" s="18" t="s">
        <v>1585</v>
      </c>
      <c r="D12" s="18" t="s">
        <v>2605</v>
      </c>
      <c r="E12" s="18" t="s">
        <v>1536</v>
      </c>
      <c r="F12" s="9" t="s">
        <v>1673</v>
      </c>
      <c r="G12" s="18" t="s">
        <v>1520</v>
      </c>
      <c r="H12" s="9" t="s">
        <v>1537</v>
      </c>
      <c r="I12" s="18" t="s">
        <v>1918</v>
      </c>
      <c r="Q12" s="18" t="s">
        <v>1920</v>
      </c>
      <c r="R12" s="18" t="s">
        <v>1520</v>
      </c>
      <c r="S12" s="18" t="s">
        <v>352</v>
      </c>
      <c r="T12" s="18" t="s">
        <v>57</v>
      </c>
      <c r="U12" s="134">
        <v>0</v>
      </c>
      <c r="V12" s="134" t="s">
        <v>2648</v>
      </c>
      <c r="W12" s="134" t="s">
        <v>3449</v>
      </c>
      <c r="X12" s="134" t="s">
        <v>3450</v>
      </c>
      <c r="Y12" s="18" t="s">
        <v>1920</v>
      </c>
      <c r="Z12" s="134">
        <v>0</v>
      </c>
      <c r="AA12" s="134" t="s">
        <v>539</v>
      </c>
    </row>
    <row r="13" spans="1:27" ht="192" x14ac:dyDescent="0.25">
      <c r="A13" s="9" t="s">
        <v>2171</v>
      </c>
      <c r="B13" s="18" t="s">
        <v>196</v>
      </c>
      <c r="C13" s="18" t="s">
        <v>1585</v>
      </c>
      <c r="D13" s="18" t="s">
        <v>2605</v>
      </c>
      <c r="E13" s="331" t="s">
        <v>1538</v>
      </c>
      <c r="F13" s="18" t="s">
        <v>1539</v>
      </c>
      <c r="G13" s="18" t="s">
        <v>1520</v>
      </c>
      <c r="H13" s="333" t="s">
        <v>1540</v>
      </c>
      <c r="I13" s="18" t="s">
        <v>3451</v>
      </c>
      <c r="K13" s="18" t="s">
        <v>1541</v>
      </c>
      <c r="M13" s="18" t="s">
        <v>1541</v>
      </c>
      <c r="O13" s="18" t="s">
        <v>1541</v>
      </c>
      <c r="Q13" s="18" t="s">
        <v>600</v>
      </c>
      <c r="R13" s="18" t="s">
        <v>1520</v>
      </c>
      <c r="S13" s="18" t="s">
        <v>1262</v>
      </c>
      <c r="T13" s="18" t="s">
        <v>1262</v>
      </c>
      <c r="U13" s="134" t="s">
        <v>3452</v>
      </c>
      <c r="V13" s="134" t="s">
        <v>2649</v>
      </c>
      <c r="W13" s="134" t="s">
        <v>3453</v>
      </c>
      <c r="X13" s="134" t="s">
        <v>3454</v>
      </c>
      <c r="Y13" s="18" t="s">
        <v>600</v>
      </c>
      <c r="Z13" s="134">
        <v>0</v>
      </c>
      <c r="AA13" s="134" t="s">
        <v>539</v>
      </c>
    </row>
    <row r="14" spans="1:27" ht="192" x14ac:dyDescent="0.25">
      <c r="A14" s="9"/>
      <c r="E14" s="332"/>
      <c r="F14" s="18" t="s">
        <v>1539</v>
      </c>
      <c r="G14" s="18" t="s">
        <v>1520</v>
      </c>
      <c r="H14" s="334"/>
      <c r="I14" s="18" t="s">
        <v>3455</v>
      </c>
      <c r="U14" s="134">
        <v>0</v>
      </c>
      <c r="V14" s="134" t="s">
        <v>2648</v>
      </c>
      <c r="W14" s="134" t="s">
        <v>3449</v>
      </c>
      <c r="X14" s="134" t="s">
        <v>3454</v>
      </c>
      <c r="Y14" s="18" t="s">
        <v>600</v>
      </c>
      <c r="Z14" s="134">
        <v>0</v>
      </c>
      <c r="AA14" s="134" t="s">
        <v>539</v>
      </c>
    </row>
    <row r="15" spans="1:27" ht="108" x14ac:dyDescent="0.25">
      <c r="A15" s="9" t="s">
        <v>2186</v>
      </c>
      <c r="B15" s="18" t="s">
        <v>196</v>
      </c>
      <c r="C15" s="18" t="s">
        <v>1667</v>
      </c>
      <c r="D15" s="18" t="s">
        <v>2605</v>
      </c>
      <c r="E15" s="9" t="s">
        <v>1629</v>
      </c>
      <c r="F15" s="9" t="s">
        <v>1630</v>
      </c>
      <c r="G15" s="9" t="s">
        <v>1636</v>
      </c>
      <c r="H15" s="9" t="s">
        <v>1631</v>
      </c>
      <c r="I15" s="9" t="s">
        <v>1642</v>
      </c>
      <c r="J15" s="10" t="s">
        <v>1633</v>
      </c>
      <c r="K15" s="9" t="s">
        <v>1632</v>
      </c>
      <c r="L15" s="9" t="s">
        <v>1635</v>
      </c>
      <c r="M15" s="9" t="s">
        <v>1642</v>
      </c>
      <c r="N15" s="9"/>
      <c r="O15" s="9" t="s">
        <v>1634</v>
      </c>
      <c r="P15" s="9"/>
      <c r="Q15" s="10">
        <v>769000</v>
      </c>
      <c r="R15" s="11" t="s">
        <v>1636</v>
      </c>
      <c r="S15" s="18" t="s">
        <v>353</v>
      </c>
      <c r="T15" s="9" t="s">
        <v>57</v>
      </c>
      <c r="U15" s="134">
        <v>0</v>
      </c>
      <c r="V15" s="134" t="s">
        <v>2648</v>
      </c>
      <c r="W15" s="134" t="s">
        <v>3456</v>
      </c>
      <c r="X15" s="134"/>
      <c r="Y15" s="10">
        <v>769000</v>
      </c>
      <c r="Z15" s="134"/>
      <c r="AA15" s="134" t="s">
        <v>539</v>
      </c>
    </row>
    <row r="16" spans="1:27" ht="168" x14ac:dyDescent="0.25">
      <c r="A16" s="9" t="s">
        <v>2197</v>
      </c>
      <c r="B16" s="18" t="s">
        <v>207</v>
      </c>
      <c r="C16" s="18" t="s">
        <v>208</v>
      </c>
      <c r="D16" s="18" t="s">
        <v>2605</v>
      </c>
      <c r="E16" s="18" t="s">
        <v>362</v>
      </c>
      <c r="G16" s="18" t="s">
        <v>1262</v>
      </c>
      <c r="H16" s="18" t="s">
        <v>368</v>
      </c>
      <c r="I16" s="18" t="s">
        <v>1262</v>
      </c>
      <c r="J16" s="148"/>
      <c r="K16" s="18" t="s">
        <v>368</v>
      </c>
      <c r="L16" s="148"/>
      <c r="M16" s="18" t="s">
        <v>1262</v>
      </c>
      <c r="N16" s="148"/>
      <c r="O16" s="18" t="s">
        <v>1262</v>
      </c>
      <c r="P16" s="148"/>
      <c r="Q16" s="18" t="s">
        <v>1262</v>
      </c>
      <c r="R16" s="18" t="s">
        <v>1262</v>
      </c>
      <c r="S16" s="18" t="s">
        <v>1262</v>
      </c>
      <c r="T16" s="18" t="s">
        <v>1262</v>
      </c>
      <c r="U16" s="134"/>
      <c r="V16" s="134" t="s">
        <v>2654</v>
      </c>
      <c r="W16" s="134"/>
      <c r="X16" s="134"/>
      <c r="Y16" s="18" t="s">
        <v>1262</v>
      </c>
      <c r="Z16" s="134"/>
      <c r="AA16" s="134"/>
    </row>
    <row r="17" spans="1:27" ht="132" x14ac:dyDescent="0.25">
      <c r="A17" s="9" t="s">
        <v>2198</v>
      </c>
      <c r="B17" s="18" t="s">
        <v>354</v>
      </c>
      <c r="C17" s="18" t="s">
        <v>355</v>
      </c>
      <c r="D17" s="18" t="s">
        <v>2605</v>
      </c>
      <c r="E17" s="18" t="s">
        <v>356</v>
      </c>
      <c r="G17" s="18" t="s">
        <v>1262</v>
      </c>
      <c r="H17" s="18" t="s">
        <v>358</v>
      </c>
      <c r="I17" s="18" t="s">
        <v>1262</v>
      </c>
      <c r="J17" s="148"/>
      <c r="K17" s="18" t="s">
        <v>358</v>
      </c>
      <c r="L17" s="148"/>
      <c r="M17" s="18" t="s">
        <v>1262</v>
      </c>
      <c r="N17" s="148"/>
      <c r="O17" s="18" t="s">
        <v>1262</v>
      </c>
      <c r="P17" s="148"/>
      <c r="Q17" s="18" t="s">
        <v>1262</v>
      </c>
      <c r="R17" s="18" t="s">
        <v>1262</v>
      </c>
      <c r="S17" s="18" t="s">
        <v>1262</v>
      </c>
      <c r="T17" s="18" t="s">
        <v>1262</v>
      </c>
      <c r="U17" s="134"/>
      <c r="V17" s="134" t="s">
        <v>2654</v>
      </c>
      <c r="W17" s="134"/>
      <c r="X17" s="134"/>
      <c r="Y17" s="18" t="s">
        <v>1262</v>
      </c>
      <c r="Z17" s="134"/>
      <c r="AA17" s="134"/>
    </row>
    <row r="18" spans="1:27" ht="144" x14ac:dyDescent="0.25">
      <c r="A18" s="9" t="s">
        <v>2199</v>
      </c>
      <c r="B18" s="18" t="s">
        <v>354</v>
      </c>
      <c r="C18" s="18" t="s">
        <v>355</v>
      </c>
      <c r="D18" s="18" t="s">
        <v>2605</v>
      </c>
      <c r="E18" s="18" t="s">
        <v>361</v>
      </c>
      <c r="G18" s="18" t="s">
        <v>1262</v>
      </c>
      <c r="H18" s="18" t="s">
        <v>359</v>
      </c>
      <c r="I18" s="18" t="s">
        <v>359</v>
      </c>
      <c r="J18" s="148"/>
      <c r="K18" s="18" t="s">
        <v>359</v>
      </c>
      <c r="L18" s="148"/>
      <c r="M18" s="18" t="s">
        <v>359</v>
      </c>
      <c r="N18" s="148"/>
      <c r="O18" s="18" t="s">
        <v>359</v>
      </c>
      <c r="P18" s="148"/>
      <c r="Q18" s="18" t="s">
        <v>1262</v>
      </c>
      <c r="R18" s="18" t="s">
        <v>1262</v>
      </c>
      <c r="S18" s="18" t="s">
        <v>1262</v>
      </c>
      <c r="T18" s="18" t="s">
        <v>1262</v>
      </c>
      <c r="U18" s="134"/>
      <c r="V18" s="134" t="s">
        <v>2654</v>
      </c>
      <c r="W18" s="134"/>
      <c r="X18" s="134"/>
      <c r="Y18" s="18" t="s">
        <v>1262</v>
      </c>
      <c r="Z18" s="134"/>
      <c r="AA18" s="134"/>
    </row>
    <row r="19" spans="1:27" ht="264" x14ac:dyDescent="0.25">
      <c r="A19" s="9" t="s">
        <v>2200</v>
      </c>
      <c r="B19" s="18" t="s">
        <v>207</v>
      </c>
      <c r="C19" s="18" t="s">
        <v>208</v>
      </c>
      <c r="D19" s="18" t="s">
        <v>2605</v>
      </c>
      <c r="E19" s="18" t="s">
        <v>360</v>
      </c>
      <c r="G19" s="18" t="s">
        <v>1262</v>
      </c>
      <c r="H19" s="18" t="s">
        <v>363</v>
      </c>
      <c r="I19" s="18" t="s">
        <v>1404</v>
      </c>
      <c r="J19" s="148"/>
      <c r="K19" s="18" t="s">
        <v>1404</v>
      </c>
      <c r="L19" s="148"/>
      <c r="M19" s="18" t="s">
        <v>1404</v>
      </c>
      <c r="N19" s="148"/>
      <c r="O19" s="18" t="s">
        <v>1404</v>
      </c>
      <c r="P19" s="148"/>
      <c r="Q19" s="18" t="s">
        <v>1262</v>
      </c>
      <c r="R19" s="18" t="s">
        <v>1262</v>
      </c>
      <c r="S19" s="18" t="s">
        <v>1262</v>
      </c>
      <c r="T19" s="18" t="s">
        <v>1262</v>
      </c>
      <c r="U19" s="134"/>
      <c r="V19" s="134" t="s">
        <v>2654</v>
      </c>
      <c r="W19" s="134"/>
      <c r="X19" s="134"/>
      <c r="Y19" s="18" t="s">
        <v>1262</v>
      </c>
      <c r="Z19" s="134"/>
      <c r="AA19" s="134"/>
    </row>
    <row r="20" spans="1:27" ht="216" x14ac:dyDescent="0.25">
      <c r="A20" s="9" t="s">
        <v>2201</v>
      </c>
      <c r="B20" s="18" t="s">
        <v>366</v>
      </c>
      <c r="C20" s="18" t="s">
        <v>365</v>
      </c>
      <c r="D20" s="18" t="s">
        <v>2605</v>
      </c>
      <c r="E20" s="18" t="s">
        <v>364</v>
      </c>
      <c r="G20" s="18" t="s">
        <v>1262</v>
      </c>
      <c r="H20" s="18" t="s">
        <v>367</v>
      </c>
      <c r="I20" s="18" t="s">
        <v>367</v>
      </c>
      <c r="J20" s="148"/>
      <c r="K20" s="18" t="s">
        <v>367</v>
      </c>
      <c r="L20" s="148"/>
      <c r="M20" s="18" t="s">
        <v>367</v>
      </c>
      <c r="N20" s="148"/>
      <c r="O20" s="18" t="s">
        <v>367</v>
      </c>
      <c r="P20" s="148"/>
      <c r="Q20" s="18" t="s">
        <v>1262</v>
      </c>
      <c r="R20" s="18" t="s">
        <v>1262</v>
      </c>
      <c r="S20" s="18" t="s">
        <v>1262</v>
      </c>
      <c r="T20" s="18" t="s">
        <v>1262</v>
      </c>
      <c r="U20" s="134"/>
      <c r="V20" s="134" t="s">
        <v>2654</v>
      </c>
      <c r="W20" s="134"/>
      <c r="X20" s="134"/>
      <c r="Y20" s="18" t="s">
        <v>1262</v>
      </c>
      <c r="Z20" s="134"/>
      <c r="AA20" s="134"/>
    </row>
    <row r="21" spans="1:27" x14ac:dyDescent="0.25">
      <c r="U21" s="134"/>
      <c r="V21" s="134" t="s">
        <v>2654</v>
      </c>
      <c r="W21" s="134"/>
      <c r="X21" s="134"/>
      <c r="Z21" s="134"/>
      <c r="AA21" s="134"/>
    </row>
    <row r="22" spans="1:27" x14ac:dyDescent="0.25">
      <c r="U22" s="134"/>
      <c r="V22" s="134" t="s">
        <v>2654</v>
      </c>
      <c r="W22" s="134"/>
      <c r="X22" s="134"/>
      <c r="Z22" s="134"/>
      <c r="AA22" s="134"/>
    </row>
    <row r="23" spans="1:27" x14ac:dyDescent="0.25">
      <c r="U23" s="134"/>
      <c r="V23" s="134" t="s">
        <v>2654</v>
      </c>
      <c r="W23" s="134"/>
      <c r="X23" s="134"/>
      <c r="Z23" s="134"/>
      <c r="AA23" s="134"/>
    </row>
    <row r="24" spans="1:27" x14ac:dyDescent="0.25">
      <c r="V24" s="134" t="s">
        <v>2654</v>
      </c>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s="135" customFormat="1" x14ac:dyDescent="0.25">
      <c r="A31" s="18"/>
      <c r="B31" s="18"/>
      <c r="C31" s="18"/>
      <c r="D31" s="18"/>
      <c r="E31" s="18"/>
      <c r="F31" s="18"/>
      <c r="G31" s="18"/>
      <c r="H31" s="18"/>
      <c r="I31" s="18"/>
      <c r="J31" s="18"/>
      <c r="K31" s="18"/>
      <c r="L31" s="18"/>
      <c r="M31" s="18"/>
      <c r="N31" s="18"/>
      <c r="O31" s="18"/>
      <c r="P31" s="18"/>
      <c r="Q31" s="18"/>
      <c r="R31" s="18"/>
      <c r="S31" s="18"/>
      <c r="T31" s="18"/>
      <c r="V31" s="134" t="s">
        <v>2654</v>
      </c>
      <c r="Y31" s="18"/>
    </row>
  </sheetData>
  <sheetProtection selectLockedCells="1"/>
  <mergeCells count="32">
    <mergeCell ref="A1:T1"/>
    <mergeCell ref="A2:T2"/>
    <mergeCell ref="A3:A6"/>
    <mergeCell ref="B3:B6"/>
    <mergeCell ref="C3:C6"/>
    <mergeCell ref="D3:D6"/>
    <mergeCell ref="S3:S6"/>
    <mergeCell ref="T3:T6"/>
    <mergeCell ref="Z3:Z6"/>
    <mergeCell ref="AA3:AA6"/>
    <mergeCell ref="M5:N5"/>
    <mergeCell ref="I3:P3"/>
    <mergeCell ref="K4:L4"/>
    <mergeCell ref="M4:N4"/>
    <mergeCell ref="O5:P5"/>
    <mergeCell ref="Q3:Q6"/>
    <mergeCell ref="I4:J4"/>
    <mergeCell ref="O4:P4"/>
    <mergeCell ref="I5:J5"/>
    <mergeCell ref="K5:L5"/>
    <mergeCell ref="X3:X6"/>
    <mergeCell ref="Y3:Y6"/>
    <mergeCell ref="W3:W6"/>
    <mergeCell ref="R3:R6"/>
    <mergeCell ref="U3:U6"/>
    <mergeCell ref="V3:V6"/>
    <mergeCell ref="E13:E14"/>
    <mergeCell ref="H13:H14"/>
    <mergeCell ref="H3:H6"/>
    <mergeCell ref="E3:E6"/>
    <mergeCell ref="F3:F6"/>
    <mergeCell ref="G3:G6"/>
  </mergeCells>
  <conditionalFormatting sqref="V7:V31">
    <cfRule type="containsText" dxfId="449" priority="7" stopIfTrue="1" operator="containsText" text="Target Met">
      <formula>NOT(ISERROR(SEARCH("Target Met",V7)))</formula>
    </cfRule>
  </conditionalFormatting>
  <conditionalFormatting sqref="V7:V31">
    <cfRule type="containsText" dxfId="44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47" priority="3" stopIfTrue="1" operator="containsText" text="Target Exceeded">
      <formula>NOT(ISERROR(SEARCH("Target Exceeded",V7)))</formula>
    </cfRule>
    <cfRule type="containsText" dxfId="44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4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32"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[10]Sheet1!#REF!</xm:f>
          </x14:formula1>
          <xm:sqref>V7:V31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3693</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9.5" thickBot="1" x14ac:dyDescent="0.35">
      <c r="D3" s="267"/>
      <c r="E3" s="287"/>
      <c r="F3" s="267"/>
      <c r="G3" s="267"/>
      <c r="H3" s="267"/>
      <c r="I3" s="267"/>
    </row>
    <row r="4" spans="1:14" ht="19.5" thickBot="1" x14ac:dyDescent="0.35">
      <c r="D4" s="267"/>
      <c r="E4" s="276"/>
      <c r="F4" s="264" t="s">
        <v>3605</v>
      </c>
      <c r="G4" s="303" t="s">
        <v>3544</v>
      </c>
      <c r="H4" s="267"/>
      <c r="I4" s="267"/>
    </row>
    <row r="5" spans="1:14" ht="19.5" thickBot="1" x14ac:dyDescent="0.35">
      <c r="D5" s="267"/>
      <c r="E5" s="277"/>
      <c r="F5" s="264" t="s">
        <v>3540</v>
      </c>
      <c r="G5" s="304"/>
      <c r="H5" s="267"/>
      <c r="I5" s="267"/>
    </row>
    <row r="6" spans="1:14" ht="19.5" thickBot="1" x14ac:dyDescent="0.35">
      <c r="D6" s="267"/>
      <c r="E6" s="278"/>
      <c r="F6" s="265" t="s">
        <v>3545</v>
      </c>
      <c r="G6" s="304"/>
      <c r="H6" s="267"/>
      <c r="I6" s="267"/>
    </row>
    <row r="7" spans="1:14" ht="19.5" thickBot="1" x14ac:dyDescent="0.35">
      <c r="D7" s="267"/>
      <c r="E7" s="279"/>
      <c r="F7" s="265" t="s">
        <v>3541</v>
      </c>
      <c r="G7" s="304"/>
      <c r="H7" s="267"/>
      <c r="I7" s="267"/>
    </row>
    <row r="8" spans="1:14" ht="19.5" thickBot="1" x14ac:dyDescent="0.35">
      <c r="D8" s="267"/>
      <c r="E8" s="280"/>
      <c r="F8" s="265" t="s">
        <v>3542</v>
      </c>
      <c r="G8" s="304"/>
      <c r="H8" s="267"/>
      <c r="I8" s="267"/>
    </row>
    <row r="9" spans="1:14" ht="19.5" thickBot="1" x14ac:dyDescent="0.35">
      <c r="D9" s="267"/>
      <c r="E9" s="281"/>
      <c r="F9" s="265" t="s">
        <v>3543</v>
      </c>
      <c r="G9" s="304"/>
      <c r="H9" s="267"/>
      <c r="I9" s="267"/>
    </row>
    <row r="10" spans="1:14" ht="19.5" thickBot="1" x14ac:dyDescent="0.35">
      <c r="D10" s="267"/>
      <c r="E10" s="282"/>
      <c r="F10" s="265" t="s">
        <v>3546</v>
      </c>
      <c r="G10" s="305"/>
      <c r="H10" s="267"/>
      <c r="I10" s="267"/>
    </row>
    <row r="11" spans="1:14" ht="18.75" x14ac:dyDescent="0.3">
      <c r="D11" s="267"/>
      <c r="E11" s="267"/>
      <c r="F11" s="267"/>
      <c r="G11" s="267"/>
      <c r="H11" s="267"/>
      <c r="I11" s="267"/>
    </row>
    <row r="12" spans="1:14" ht="18.75" x14ac:dyDescent="0.3">
      <c r="D12" s="271">
        <v>1</v>
      </c>
      <c r="E12" s="272" t="s">
        <v>3693</v>
      </c>
      <c r="F12" s="267"/>
      <c r="G12" s="267"/>
      <c r="H12" s="267"/>
      <c r="I12" s="267"/>
    </row>
    <row r="13" spans="1:14" ht="18.75" x14ac:dyDescent="0.3">
      <c r="D13" s="267"/>
      <c r="E13" s="267"/>
      <c r="F13" s="267"/>
      <c r="G13" s="267"/>
      <c r="H13" s="267"/>
      <c r="I13" s="267"/>
    </row>
    <row r="14" spans="1:14" ht="18.75" x14ac:dyDescent="0.3">
      <c r="D14" s="273">
        <v>1.1000000000000001</v>
      </c>
      <c r="E14" s="272" t="s">
        <v>3553</v>
      </c>
      <c r="F14" s="267">
        <v>14</v>
      </c>
      <c r="G14" s="267"/>
      <c r="H14" s="267"/>
      <c r="I14" s="267"/>
    </row>
    <row r="15" spans="1:14" ht="18.75" x14ac:dyDescent="0.3">
      <c r="D15" s="267" t="s">
        <v>3549</v>
      </c>
      <c r="E15" s="285" t="s">
        <v>3551</v>
      </c>
      <c r="F15" s="267">
        <v>14</v>
      </c>
      <c r="G15" s="267"/>
      <c r="H15" s="267"/>
      <c r="I15" s="267"/>
    </row>
    <row r="16" spans="1:14" ht="18.75" x14ac:dyDescent="0.3">
      <c r="D16" s="267" t="s">
        <v>3550</v>
      </c>
      <c r="E16" s="272" t="s">
        <v>3552</v>
      </c>
      <c r="F16" s="267">
        <v>0</v>
      </c>
      <c r="G16" s="267"/>
      <c r="H16" s="267"/>
      <c r="I16" s="267"/>
    </row>
    <row r="17" spans="4:13" ht="18.75" x14ac:dyDescent="0.3">
      <c r="D17" s="267"/>
      <c r="E17" s="267"/>
      <c r="F17" s="267"/>
      <c r="G17" s="267"/>
      <c r="H17" s="267"/>
      <c r="I17" s="267"/>
      <c r="M17" s="284"/>
    </row>
    <row r="18" spans="4:13" ht="18.75" x14ac:dyDescent="0.3">
      <c r="D18" s="273">
        <v>1.2</v>
      </c>
      <c r="E18" s="267" t="s">
        <v>3841</v>
      </c>
      <c r="F18" s="267"/>
      <c r="G18" s="267"/>
      <c r="H18" s="267"/>
      <c r="I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3694</v>
      </c>
      <c r="F45" s="275" t="s">
        <v>3546</v>
      </c>
      <c r="G45" s="275" t="s">
        <v>3694</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37" orientation="portrait" useFirstPageNumber="1" r:id="rId1"/>
  <headerFooter>
    <oddFooter>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5" width="13.42578125" style="18"/>
    <col min="6" max="6" width="0" style="18" hidden="1" customWidth="1"/>
    <col min="7" max="7" width="13.42578125" style="18"/>
    <col min="8" max="8" width="14" style="18" customWidth="1"/>
    <col min="9" max="9" width="13.42578125" style="18"/>
    <col min="10" max="14" width="0" style="18" hidden="1" customWidth="1"/>
    <col min="15" max="15" width="20.28515625" style="18" hidden="1" customWidth="1"/>
    <col min="16" max="20" width="0" style="18" hidden="1" customWidth="1"/>
    <col min="21" max="22" width="13.42578125" style="135" customWidth="1"/>
    <col min="23" max="24" width="13.42578125" style="135"/>
    <col min="25" max="25" width="13.42578125" style="18"/>
    <col min="26" max="27" width="13.42578125" style="135"/>
    <col min="28" max="16384" width="13.42578125" style="18"/>
  </cols>
  <sheetData>
    <row r="1" spans="1:27" s="141" customFormat="1" ht="15" customHeight="1" x14ac:dyDescent="0.25">
      <c r="A1" s="307" t="s">
        <v>2552</v>
      </c>
      <c r="B1" s="308"/>
      <c r="C1" s="308"/>
      <c r="D1" s="308"/>
      <c r="E1" s="308"/>
      <c r="F1" s="308"/>
      <c r="G1" s="308"/>
      <c r="H1" s="308"/>
      <c r="I1" s="308"/>
      <c r="J1" s="308"/>
      <c r="K1" s="308"/>
      <c r="L1" s="308"/>
      <c r="M1" s="308"/>
      <c r="N1" s="308"/>
      <c r="O1" s="308"/>
      <c r="P1" s="308"/>
      <c r="Q1" s="308"/>
      <c r="R1" s="308"/>
      <c r="S1" s="308"/>
      <c r="T1" s="309"/>
      <c r="U1" s="137"/>
      <c r="V1" s="146"/>
      <c r="W1" s="140"/>
      <c r="X1" s="137"/>
      <c r="Y1" s="138"/>
      <c r="Z1" s="140"/>
      <c r="AA1" s="140"/>
    </row>
    <row r="2" spans="1:27" s="141" customFormat="1" ht="18" customHeight="1" x14ac:dyDescent="0.25">
      <c r="A2" s="307" t="s">
        <v>2556</v>
      </c>
      <c r="B2" s="308"/>
      <c r="C2" s="308"/>
      <c r="D2" s="308"/>
      <c r="E2" s="308"/>
      <c r="F2" s="308"/>
      <c r="G2" s="308"/>
      <c r="H2" s="308"/>
      <c r="I2" s="308"/>
      <c r="J2" s="308"/>
      <c r="K2" s="308"/>
      <c r="L2" s="308"/>
      <c r="M2" s="308"/>
      <c r="N2" s="308"/>
      <c r="O2" s="308"/>
      <c r="P2" s="308"/>
      <c r="Q2" s="308"/>
      <c r="R2" s="308"/>
      <c r="S2" s="308"/>
      <c r="T2" s="309"/>
      <c r="U2" s="137"/>
      <c r="V2" s="146"/>
      <c r="W2" s="140"/>
      <c r="X2" s="137"/>
      <c r="Y2" s="138"/>
      <c r="Z2" s="140"/>
      <c r="AA2" s="140"/>
    </row>
    <row r="3" spans="1:27" s="141" customFormat="1" ht="33.7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0"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1"/>
      <c r="S4" s="313"/>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1"/>
      <c r="S5" s="313"/>
      <c r="T5" s="313"/>
      <c r="U5" s="315"/>
      <c r="V5" s="315"/>
      <c r="W5" s="315"/>
      <c r="X5" s="315"/>
      <c r="Y5" s="313"/>
      <c r="Z5" s="315"/>
      <c r="AA5" s="318"/>
    </row>
    <row r="6" spans="1:27" s="141" customFormat="1" ht="24" customHeight="1" x14ac:dyDescent="0.25">
      <c r="A6" s="313"/>
      <c r="B6" s="313"/>
      <c r="C6" s="313"/>
      <c r="D6" s="313"/>
      <c r="E6" s="313"/>
      <c r="F6" s="313"/>
      <c r="G6" s="313"/>
      <c r="H6" s="313"/>
      <c r="I6" s="139" t="s">
        <v>15</v>
      </c>
      <c r="J6" s="139" t="s">
        <v>16</v>
      </c>
      <c r="K6" s="139" t="s">
        <v>15</v>
      </c>
      <c r="L6" s="139" t="s">
        <v>16</v>
      </c>
      <c r="M6" s="139" t="s">
        <v>15</v>
      </c>
      <c r="N6" s="139" t="s">
        <v>16</v>
      </c>
      <c r="O6" s="139" t="s">
        <v>15</v>
      </c>
      <c r="P6" s="139" t="s">
        <v>16</v>
      </c>
      <c r="Q6" s="313"/>
      <c r="R6" s="312"/>
      <c r="S6" s="313"/>
      <c r="T6" s="313"/>
      <c r="U6" s="316"/>
      <c r="V6" s="316"/>
      <c r="W6" s="316"/>
      <c r="X6" s="316"/>
      <c r="Y6" s="313"/>
      <c r="Z6" s="316"/>
      <c r="AA6" s="319"/>
    </row>
    <row r="7" spans="1:27" s="9" customFormat="1" ht="96" x14ac:dyDescent="0.25">
      <c r="A7" s="9" t="s">
        <v>2211</v>
      </c>
      <c r="B7" s="9" t="s">
        <v>211</v>
      </c>
      <c r="C7" s="9" t="s">
        <v>147</v>
      </c>
      <c r="D7" s="9" t="s">
        <v>2606</v>
      </c>
      <c r="E7" s="9" t="s">
        <v>212</v>
      </c>
      <c r="F7" s="9" t="s">
        <v>213</v>
      </c>
      <c r="G7" s="18" t="s">
        <v>1262</v>
      </c>
      <c r="H7" s="9" t="s">
        <v>214</v>
      </c>
      <c r="I7" s="9" t="s">
        <v>1312</v>
      </c>
      <c r="Q7" s="9" t="s">
        <v>600</v>
      </c>
      <c r="R7" s="9" t="s">
        <v>539</v>
      </c>
      <c r="S7" s="9" t="s">
        <v>1262</v>
      </c>
      <c r="T7" s="9" t="s">
        <v>1262</v>
      </c>
      <c r="U7" s="134" t="s">
        <v>3538</v>
      </c>
      <c r="V7" s="231" t="s">
        <v>3538</v>
      </c>
      <c r="W7" s="134" t="s">
        <v>3538</v>
      </c>
      <c r="X7" s="134" t="s">
        <v>3538</v>
      </c>
      <c r="Y7" s="9" t="s">
        <v>600</v>
      </c>
      <c r="Z7" s="134" t="s">
        <v>3538</v>
      </c>
      <c r="AA7" s="134" t="s">
        <v>3538</v>
      </c>
    </row>
    <row r="8" spans="1:27" s="9" customFormat="1" ht="96" x14ac:dyDescent="0.25">
      <c r="A8" s="9" t="s">
        <v>2212</v>
      </c>
      <c r="B8" s="9" t="s">
        <v>211</v>
      </c>
      <c r="C8" s="9" t="s">
        <v>147</v>
      </c>
      <c r="D8" s="9" t="s">
        <v>2606</v>
      </c>
      <c r="E8" s="9" t="s">
        <v>212</v>
      </c>
      <c r="F8" s="9" t="s">
        <v>213</v>
      </c>
      <c r="G8" s="18" t="s">
        <v>1262</v>
      </c>
      <c r="H8" s="9" t="s">
        <v>1311</v>
      </c>
      <c r="I8" s="9" t="s">
        <v>1311</v>
      </c>
      <c r="Q8" s="72" t="s">
        <v>600</v>
      </c>
      <c r="R8" s="9" t="s">
        <v>539</v>
      </c>
      <c r="T8" s="9" t="s">
        <v>1262</v>
      </c>
      <c r="U8" s="134" t="s">
        <v>3538</v>
      </c>
      <c r="V8" s="231" t="s">
        <v>3538</v>
      </c>
      <c r="W8" s="134" t="s">
        <v>3538</v>
      </c>
      <c r="X8" s="134" t="s">
        <v>3538</v>
      </c>
      <c r="Y8" s="72" t="s">
        <v>600</v>
      </c>
      <c r="Z8" s="134" t="s">
        <v>3538</v>
      </c>
      <c r="AA8" s="134" t="s">
        <v>3538</v>
      </c>
    </row>
    <row r="9" spans="1:27" s="9" customFormat="1" ht="120" x14ac:dyDescent="0.25">
      <c r="A9" s="9" t="s">
        <v>2213</v>
      </c>
      <c r="B9" s="9" t="s">
        <v>211</v>
      </c>
      <c r="C9" s="9" t="s">
        <v>147</v>
      </c>
      <c r="D9" s="9" t="s">
        <v>2606</v>
      </c>
      <c r="E9" s="9" t="s">
        <v>212</v>
      </c>
      <c r="F9" s="9" t="s">
        <v>213</v>
      </c>
      <c r="G9" s="18" t="s">
        <v>1262</v>
      </c>
      <c r="H9" s="9" t="s">
        <v>1313</v>
      </c>
      <c r="I9" s="9" t="s">
        <v>1313</v>
      </c>
      <c r="J9" s="9" t="s">
        <v>524</v>
      </c>
      <c r="K9" s="9" t="s">
        <v>1313</v>
      </c>
      <c r="L9" s="9" t="s">
        <v>1932</v>
      </c>
      <c r="M9" s="9" t="s">
        <v>1313</v>
      </c>
      <c r="N9" s="9" t="s">
        <v>1933</v>
      </c>
      <c r="O9" s="9" t="s">
        <v>1313</v>
      </c>
      <c r="P9" s="9" t="s">
        <v>796</v>
      </c>
      <c r="Q9" s="72" t="s">
        <v>215</v>
      </c>
      <c r="R9" s="9" t="s">
        <v>539</v>
      </c>
      <c r="S9" s="9" t="s">
        <v>574</v>
      </c>
      <c r="T9" s="9" t="s">
        <v>57</v>
      </c>
      <c r="U9" s="134" t="s">
        <v>3538</v>
      </c>
      <c r="V9" s="231" t="s">
        <v>3538</v>
      </c>
      <c r="W9" s="134" t="s">
        <v>3538</v>
      </c>
      <c r="X9" s="134" t="s">
        <v>3538</v>
      </c>
      <c r="Y9" s="72" t="s">
        <v>215</v>
      </c>
      <c r="Z9" s="134" t="s">
        <v>3538</v>
      </c>
      <c r="AA9" s="134" t="s">
        <v>3538</v>
      </c>
    </row>
    <row r="10" spans="1:27" ht="72" x14ac:dyDescent="0.25">
      <c r="A10" s="9" t="s">
        <v>2214</v>
      </c>
      <c r="B10" s="18" t="s">
        <v>211</v>
      </c>
      <c r="C10" s="18" t="s">
        <v>147</v>
      </c>
      <c r="D10" s="9" t="s">
        <v>2606</v>
      </c>
      <c r="E10" s="18" t="s">
        <v>216</v>
      </c>
      <c r="F10" s="18" t="s">
        <v>217</v>
      </c>
      <c r="G10" s="18" t="s">
        <v>1262</v>
      </c>
      <c r="H10" s="18" t="s">
        <v>218</v>
      </c>
      <c r="I10" s="18" t="s">
        <v>219</v>
      </c>
      <c r="Q10" s="67" t="s">
        <v>600</v>
      </c>
      <c r="R10" s="18" t="s">
        <v>539</v>
      </c>
      <c r="S10" s="18" t="s">
        <v>1262</v>
      </c>
      <c r="T10" s="18" t="s">
        <v>1262</v>
      </c>
      <c r="U10" s="134" t="s">
        <v>3538</v>
      </c>
      <c r="V10" s="231" t="s">
        <v>3538</v>
      </c>
      <c r="W10" s="134" t="s">
        <v>3538</v>
      </c>
      <c r="X10" s="134" t="s">
        <v>3538</v>
      </c>
      <c r="Y10" s="67" t="s">
        <v>600</v>
      </c>
      <c r="Z10" s="134" t="s">
        <v>3538</v>
      </c>
      <c r="AA10" s="134" t="s">
        <v>3538</v>
      </c>
    </row>
    <row r="11" spans="1:27" ht="120" x14ac:dyDescent="0.25">
      <c r="A11" s="9" t="s">
        <v>2215</v>
      </c>
      <c r="B11" s="18" t="s">
        <v>211</v>
      </c>
      <c r="C11" s="18" t="s">
        <v>147</v>
      </c>
      <c r="D11" s="9" t="s">
        <v>2606</v>
      </c>
      <c r="E11" s="18" t="s">
        <v>220</v>
      </c>
      <c r="F11" s="18" t="s">
        <v>221</v>
      </c>
      <c r="G11" s="18" t="s">
        <v>1262</v>
      </c>
      <c r="H11" s="18" t="s">
        <v>222</v>
      </c>
      <c r="I11" s="18" t="s">
        <v>223</v>
      </c>
      <c r="K11" s="18" t="s">
        <v>224</v>
      </c>
      <c r="Q11" s="67" t="s">
        <v>600</v>
      </c>
      <c r="R11" s="18" t="s">
        <v>539</v>
      </c>
      <c r="S11" s="18" t="s">
        <v>1262</v>
      </c>
      <c r="T11" s="18" t="s">
        <v>1262</v>
      </c>
      <c r="U11" s="134" t="s">
        <v>3538</v>
      </c>
      <c r="V11" s="231" t="s">
        <v>3538</v>
      </c>
      <c r="W11" s="134" t="s">
        <v>3538</v>
      </c>
      <c r="X11" s="134" t="s">
        <v>3538</v>
      </c>
      <c r="Y11" s="67" t="s">
        <v>600</v>
      </c>
      <c r="Z11" s="134" t="s">
        <v>3538</v>
      </c>
      <c r="AA11" s="134" t="s">
        <v>3538</v>
      </c>
    </row>
    <row r="12" spans="1:27" ht="84" x14ac:dyDescent="0.25">
      <c r="A12" s="9" t="s">
        <v>2216</v>
      </c>
      <c r="B12" s="18" t="s">
        <v>184</v>
      </c>
      <c r="C12" s="18" t="s">
        <v>208</v>
      </c>
      <c r="D12" s="9" t="s">
        <v>2606</v>
      </c>
      <c r="E12" s="18" t="s">
        <v>51</v>
      </c>
      <c r="F12" s="18" t="s">
        <v>226</v>
      </c>
      <c r="G12" s="18" t="s">
        <v>1262</v>
      </c>
      <c r="H12" s="18" t="s">
        <v>227</v>
      </c>
      <c r="I12" s="18" t="s">
        <v>228</v>
      </c>
      <c r="K12" s="18" t="s">
        <v>229</v>
      </c>
      <c r="M12" s="18" t="s">
        <v>230</v>
      </c>
      <c r="O12" s="18" t="s">
        <v>231</v>
      </c>
      <c r="Q12" s="67" t="s">
        <v>600</v>
      </c>
      <c r="R12" s="18" t="s">
        <v>539</v>
      </c>
      <c r="S12" s="18" t="s">
        <v>1262</v>
      </c>
      <c r="T12" s="18" t="s">
        <v>1262</v>
      </c>
      <c r="U12" s="134" t="s">
        <v>3538</v>
      </c>
      <c r="V12" s="231" t="s">
        <v>3538</v>
      </c>
      <c r="W12" s="134" t="s">
        <v>3538</v>
      </c>
      <c r="X12" s="134" t="s">
        <v>3538</v>
      </c>
      <c r="Y12" s="67" t="s">
        <v>600</v>
      </c>
      <c r="Z12" s="134" t="s">
        <v>3538</v>
      </c>
      <c r="AA12" s="134" t="s">
        <v>3538</v>
      </c>
    </row>
    <row r="13" spans="1:27" ht="84" x14ac:dyDescent="0.25">
      <c r="A13" s="9" t="s">
        <v>2217</v>
      </c>
      <c r="B13" s="18" t="s">
        <v>232</v>
      </c>
      <c r="C13" s="18" t="s">
        <v>208</v>
      </c>
      <c r="D13" s="9" t="s">
        <v>2606</v>
      </c>
      <c r="E13" s="18" t="s">
        <v>51</v>
      </c>
      <c r="F13" s="18" t="s">
        <v>254</v>
      </c>
      <c r="G13" s="18" t="s">
        <v>1262</v>
      </c>
      <c r="H13" s="18" t="s">
        <v>233</v>
      </c>
      <c r="I13" s="18" t="s">
        <v>234</v>
      </c>
      <c r="J13" s="18" t="s">
        <v>1304</v>
      </c>
      <c r="K13" s="18" t="s">
        <v>255</v>
      </c>
      <c r="L13" s="18" t="s">
        <v>763</v>
      </c>
      <c r="M13" s="18" t="s">
        <v>256</v>
      </c>
      <c r="N13" s="18" t="s">
        <v>1934</v>
      </c>
      <c r="O13" s="18" t="s">
        <v>257</v>
      </c>
      <c r="P13" s="18" t="s">
        <v>209</v>
      </c>
      <c r="Q13" s="18" t="s">
        <v>209</v>
      </c>
      <c r="R13" s="18" t="s">
        <v>539</v>
      </c>
      <c r="S13" s="18" t="s">
        <v>352</v>
      </c>
      <c r="T13" s="18" t="s">
        <v>57</v>
      </c>
      <c r="U13" s="134" t="s">
        <v>3538</v>
      </c>
      <c r="V13" s="231" t="s">
        <v>3538</v>
      </c>
      <c r="W13" s="134" t="s">
        <v>3538</v>
      </c>
      <c r="X13" s="134" t="s">
        <v>3538</v>
      </c>
      <c r="Y13" s="18" t="s">
        <v>209</v>
      </c>
      <c r="Z13" s="134" t="s">
        <v>3538</v>
      </c>
      <c r="AA13" s="134" t="s">
        <v>3538</v>
      </c>
    </row>
    <row r="14" spans="1:27" ht="132" x14ac:dyDescent="0.25">
      <c r="A14" s="9" t="s">
        <v>2218</v>
      </c>
      <c r="B14" s="18" t="s">
        <v>232</v>
      </c>
      <c r="C14" s="18" t="s">
        <v>208</v>
      </c>
      <c r="D14" s="9" t="s">
        <v>2606</v>
      </c>
      <c r="E14" s="18" t="s">
        <v>51</v>
      </c>
      <c r="F14" s="18" t="s">
        <v>235</v>
      </c>
      <c r="G14" s="18" t="s">
        <v>1262</v>
      </c>
      <c r="H14" s="18" t="s">
        <v>258</v>
      </c>
      <c r="I14" s="18" t="s">
        <v>236</v>
      </c>
      <c r="K14" s="18" t="s">
        <v>236</v>
      </c>
      <c r="M14" s="18" t="s">
        <v>236</v>
      </c>
      <c r="O14" s="18" t="s">
        <v>236</v>
      </c>
      <c r="Q14" s="67" t="s">
        <v>600</v>
      </c>
      <c r="R14" s="18" t="s">
        <v>539</v>
      </c>
      <c r="S14" s="18" t="s">
        <v>1262</v>
      </c>
      <c r="T14" s="18" t="s">
        <v>1262</v>
      </c>
      <c r="U14" s="134" t="s">
        <v>3538</v>
      </c>
      <c r="V14" s="231" t="s">
        <v>3538</v>
      </c>
      <c r="W14" s="134" t="s">
        <v>3538</v>
      </c>
      <c r="X14" s="134" t="s">
        <v>3538</v>
      </c>
      <c r="Y14" s="67" t="s">
        <v>600</v>
      </c>
      <c r="Z14" s="134" t="s">
        <v>3538</v>
      </c>
      <c r="AA14" s="134" t="s">
        <v>3538</v>
      </c>
    </row>
    <row r="15" spans="1:27" ht="132" x14ac:dyDescent="0.25">
      <c r="A15" s="9" t="s">
        <v>2219</v>
      </c>
      <c r="B15" s="18" t="s">
        <v>232</v>
      </c>
      <c r="C15" s="18" t="s">
        <v>208</v>
      </c>
      <c r="D15" s="9" t="s">
        <v>2606</v>
      </c>
      <c r="E15" s="18" t="s">
        <v>51</v>
      </c>
      <c r="F15" s="18" t="s">
        <v>237</v>
      </c>
      <c r="G15" s="18" t="s">
        <v>1262</v>
      </c>
      <c r="H15" s="18" t="s">
        <v>1935</v>
      </c>
      <c r="I15" s="18" t="s">
        <v>238</v>
      </c>
      <c r="K15" s="18" t="s">
        <v>239</v>
      </c>
      <c r="M15" s="18" t="s">
        <v>238</v>
      </c>
      <c r="Q15" s="67" t="s">
        <v>600</v>
      </c>
      <c r="R15" s="18" t="s">
        <v>539</v>
      </c>
      <c r="S15" s="18" t="s">
        <v>1262</v>
      </c>
      <c r="T15" s="18" t="s">
        <v>1262</v>
      </c>
      <c r="U15" s="134" t="s">
        <v>3538</v>
      </c>
      <c r="V15" s="231" t="s">
        <v>3538</v>
      </c>
      <c r="W15" s="134" t="s">
        <v>3538</v>
      </c>
      <c r="X15" s="134" t="s">
        <v>3538</v>
      </c>
      <c r="Y15" s="67" t="s">
        <v>600</v>
      </c>
      <c r="Z15" s="134" t="s">
        <v>3538</v>
      </c>
      <c r="AA15" s="134" t="s">
        <v>3538</v>
      </c>
    </row>
    <row r="16" spans="1:27" ht="108" x14ac:dyDescent="0.25">
      <c r="A16" s="9" t="s">
        <v>2220</v>
      </c>
      <c r="B16" s="18" t="s">
        <v>232</v>
      </c>
      <c r="C16" s="18" t="s">
        <v>208</v>
      </c>
      <c r="D16" s="9" t="s">
        <v>2606</v>
      </c>
      <c r="E16" s="18" t="s">
        <v>51</v>
      </c>
      <c r="F16" s="18" t="s">
        <v>240</v>
      </c>
      <c r="G16" s="18" t="s">
        <v>1262</v>
      </c>
      <c r="H16" s="18" t="s">
        <v>241</v>
      </c>
      <c r="I16" s="18" t="s">
        <v>241</v>
      </c>
      <c r="K16" s="18" t="s">
        <v>241</v>
      </c>
      <c r="M16" s="18" t="s">
        <v>241</v>
      </c>
      <c r="O16" s="18" t="s">
        <v>241</v>
      </c>
      <c r="Q16" s="67" t="s">
        <v>600</v>
      </c>
      <c r="R16" s="18" t="s">
        <v>539</v>
      </c>
      <c r="S16" s="18" t="s">
        <v>1262</v>
      </c>
      <c r="T16" s="18" t="s">
        <v>1262</v>
      </c>
      <c r="U16" s="134" t="s">
        <v>3538</v>
      </c>
      <c r="V16" s="231" t="s">
        <v>3538</v>
      </c>
      <c r="W16" s="134" t="s">
        <v>3538</v>
      </c>
      <c r="X16" s="134" t="s">
        <v>3538</v>
      </c>
      <c r="Y16" s="67" t="s">
        <v>600</v>
      </c>
      <c r="Z16" s="134" t="s">
        <v>3538</v>
      </c>
      <c r="AA16" s="134" t="s">
        <v>3538</v>
      </c>
    </row>
    <row r="17" spans="1:27" ht="180" x14ac:dyDescent="0.25">
      <c r="A17" s="9" t="s">
        <v>2221</v>
      </c>
      <c r="B17" s="18" t="s">
        <v>242</v>
      </c>
      <c r="C17" s="18" t="s">
        <v>208</v>
      </c>
      <c r="D17" s="9" t="s">
        <v>2606</v>
      </c>
      <c r="E17" s="18" t="s">
        <v>52</v>
      </c>
      <c r="F17" s="18" t="s">
        <v>243</v>
      </c>
      <c r="G17" s="18" t="s">
        <v>1262</v>
      </c>
      <c r="H17" s="18" t="s">
        <v>244</v>
      </c>
      <c r="I17" s="18" t="s">
        <v>1936</v>
      </c>
      <c r="K17" s="18" t="s">
        <v>1936</v>
      </c>
      <c r="M17" s="18" t="s">
        <v>1936</v>
      </c>
      <c r="O17" s="18" t="s">
        <v>1936</v>
      </c>
      <c r="Q17" s="67" t="s">
        <v>600</v>
      </c>
      <c r="R17" s="18" t="s">
        <v>539</v>
      </c>
      <c r="S17" s="18" t="s">
        <v>1262</v>
      </c>
      <c r="T17" s="18" t="s">
        <v>1262</v>
      </c>
      <c r="U17" s="134" t="s">
        <v>3538</v>
      </c>
      <c r="V17" s="231" t="s">
        <v>3538</v>
      </c>
      <c r="W17" s="134" t="s">
        <v>3538</v>
      </c>
      <c r="X17" s="134" t="s">
        <v>3538</v>
      </c>
      <c r="Y17" s="67" t="s">
        <v>600</v>
      </c>
      <c r="Z17" s="134" t="s">
        <v>3538</v>
      </c>
      <c r="AA17" s="134" t="s">
        <v>3538</v>
      </c>
    </row>
    <row r="18" spans="1:27" ht="120" x14ac:dyDescent="0.25">
      <c r="A18" s="9" t="s">
        <v>2222</v>
      </c>
      <c r="B18" s="18">
        <f>O18/12</f>
        <v>0</v>
      </c>
      <c r="C18" s="18" t="s">
        <v>208</v>
      </c>
      <c r="D18" s="9" t="s">
        <v>2606</v>
      </c>
      <c r="E18" s="18" t="s">
        <v>259</v>
      </c>
      <c r="F18" s="18" t="s">
        <v>74</v>
      </c>
      <c r="G18" s="18" t="s">
        <v>1262</v>
      </c>
      <c r="H18" s="18" t="s">
        <v>245</v>
      </c>
      <c r="I18" s="18" t="s">
        <v>246</v>
      </c>
      <c r="K18" s="18" t="s">
        <v>247</v>
      </c>
      <c r="Q18" s="67" t="s">
        <v>600</v>
      </c>
      <c r="R18" s="18" t="s">
        <v>539</v>
      </c>
      <c r="S18" s="18" t="s">
        <v>1262</v>
      </c>
      <c r="T18" s="18" t="s">
        <v>1262</v>
      </c>
      <c r="U18" s="134" t="s">
        <v>3538</v>
      </c>
      <c r="V18" s="231" t="s">
        <v>3538</v>
      </c>
      <c r="W18" s="134" t="s">
        <v>3538</v>
      </c>
      <c r="X18" s="134" t="s">
        <v>3538</v>
      </c>
      <c r="Y18" s="67" t="s">
        <v>600</v>
      </c>
      <c r="Z18" s="134" t="s">
        <v>3538</v>
      </c>
      <c r="AA18" s="134" t="s">
        <v>3538</v>
      </c>
    </row>
    <row r="19" spans="1:27" ht="96" x14ac:dyDescent="0.25">
      <c r="A19" s="9" t="s">
        <v>2223</v>
      </c>
      <c r="B19" s="18" t="s">
        <v>248</v>
      </c>
      <c r="C19" s="18" t="s">
        <v>225</v>
      </c>
      <c r="D19" s="9" t="s">
        <v>2606</v>
      </c>
      <c r="E19" s="18" t="s">
        <v>53</v>
      </c>
      <c r="F19" s="18" t="s">
        <v>249</v>
      </c>
      <c r="G19" s="18" t="s">
        <v>1262</v>
      </c>
      <c r="H19" s="18" t="s">
        <v>250</v>
      </c>
      <c r="I19" s="18" t="s">
        <v>251</v>
      </c>
      <c r="Q19" s="67" t="s">
        <v>600</v>
      </c>
      <c r="R19" s="18" t="s">
        <v>539</v>
      </c>
      <c r="S19" s="18" t="s">
        <v>1262</v>
      </c>
      <c r="T19" s="18" t="s">
        <v>1262</v>
      </c>
      <c r="U19" s="134" t="s">
        <v>3538</v>
      </c>
      <c r="V19" s="231" t="s">
        <v>3538</v>
      </c>
      <c r="W19" s="134" t="s">
        <v>3538</v>
      </c>
      <c r="X19" s="134" t="s">
        <v>3538</v>
      </c>
      <c r="Y19" s="67" t="s">
        <v>600</v>
      </c>
      <c r="Z19" s="134" t="s">
        <v>3538</v>
      </c>
      <c r="AA19" s="134" t="s">
        <v>3538</v>
      </c>
    </row>
    <row r="20" spans="1:27" ht="60" x14ac:dyDescent="0.25">
      <c r="A20" s="9" t="s">
        <v>2224</v>
      </c>
      <c r="B20" s="18" t="s">
        <v>184</v>
      </c>
      <c r="C20" s="18" t="s">
        <v>225</v>
      </c>
      <c r="D20" s="9" t="s">
        <v>2606</v>
      </c>
      <c r="E20" s="18" t="s">
        <v>53</v>
      </c>
      <c r="F20" s="9" t="s">
        <v>295</v>
      </c>
      <c r="G20" s="18" t="s">
        <v>1262</v>
      </c>
      <c r="H20" s="18" t="s">
        <v>252</v>
      </c>
      <c r="I20" s="18" t="s">
        <v>253</v>
      </c>
      <c r="K20" s="18" t="s">
        <v>260</v>
      </c>
      <c r="M20" s="18" t="s">
        <v>261</v>
      </c>
      <c r="O20" s="18" t="s">
        <v>252</v>
      </c>
      <c r="Q20" s="67" t="s">
        <v>600</v>
      </c>
      <c r="R20" s="18" t="s">
        <v>539</v>
      </c>
      <c r="S20" s="18" t="s">
        <v>1262</v>
      </c>
      <c r="T20" s="18" t="s">
        <v>1262</v>
      </c>
      <c r="U20" s="134" t="s">
        <v>3538</v>
      </c>
      <c r="V20" s="231" t="s">
        <v>3538</v>
      </c>
      <c r="W20" s="134" t="s">
        <v>3538</v>
      </c>
      <c r="X20" s="134" t="s">
        <v>3538</v>
      </c>
      <c r="Y20" s="67" t="s">
        <v>600</v>
      </c>
      <c r="Z20" s="134" t="s">
        <v>3538</v>
      </c>
      <c r="AA20" s="134" t="s">
        <v>3538</v>
      </c>
    </row>
    <row r="21" spans="1:27" ht="168" x14ac:dyDescent="0.25">
      <c r="A21" s="9" t="s">
        <v>2225</v>
      </c>
      <c r="B21" s="18" t="s">
        <v>207</v>
      </c>
      <c r="C21" s="18" t="s">
        <v>208</v>
      </c>
      <c r="D21" s="9" t="s">
        <v>2606</v>
      </c>
      <c r="E21" s="18" t="s">
        <v>362</v>
      </c>
      <c r="G21" s="18" t="s">
        <v>1262</v>
      </c>
      <c r="H21" s="18" t="s">
        <v>357</v>
      </c>
      <c r="I21" s="18" t="s">
        <v>1262</v>
      </c>
      <c r="J21" s="145"/>
      <c r="K21" s="18" t="s">
        <v>368</v>
      </c>
      <c r="L21" s="145"/>
      <c r="M21" s="18" t="s">
        <v>1262</v>
      </c>
      <c r="N21" s="145"/>
      <c r="O21" s="18" t="s">
        <v>1262</v>
      </c>
      <c r="P21" s="145"/>
      <c r="Q21" s="18" t="s">
        <v>1262</v>
      </c>
      <c r="R21" s="18" t="s">
        <v>1262</v>
      </c>
      <c r="S21" s="18" t="s">
        <v>1262</v>
      </c>
      <c r="T21" s="18" t="s">
        <v>1262</v>
      </c>
      <c r="U21" s="134" t="s">
        <v>3538</v>
      </c>
      <c r="V21" s="231" t="s">
        <v>3538</v>
      </c>
      <c r="W21" s="134" t="s">
        <v>3538</v>
      </c>
      <c r="X21" s="134" t="s">
        <v>3538</v>
      </c>
      <c r="Y21" s="18" t="s">
        <v>1262</v>
      </c>
      <c r="Z21" s="134" t="s">
        <v>3538</v>
      </c>
      <c r="AA21" s="134" t="s">
        <v>3538</v>
      </c>
    </row>
    <row r="22" spans="1:27" ht="132" x14ac:dyDescent="0.25">
      <c r="A22" s="9" t="s">
        <v>2226</v>
      </c>
      <c r="B22" s="18" t="s">
        <v>354</v>
      </c>
      <c r="C22" s="18" t="s">
        <v>355</v>
      </c>
      <c r="D22" s="9" t="s">
        <v>2606</v>
      </c>
      <c r="E22" s="18" t="s">
        <v>356</v>
      </c>
      <c r="G22" s="18" t="s">
        <v>1262</v>
      </c>
      <c r="H22" s="18" t="s">
        <v>358</v>
      </c>
      <c r="I22" s="18" t="s">
        <v>1262</v>
      </c>
      <c r="J22" s="145"/>
      <c r="K22" s="18" t="s">
        <v>358</v>
      </c>
      <c r="L22" s="145"/>
      <c r="M22" s="18" t="s">
        <v>1262</v>
      </c>
      <c r="N22" s="145"/>
      <c r="O22" s="18" t="s">
        <v>1262</v>
      </c>
      <c r="P22" s="145"/>
      <c r="Q22" s="18" t="s">
        <v>1262</v>
      </c>
      <c r="R22" s="18" t="s">
        <v>1262</v>
      </c>
      <c r="S22" s="18" t="s">
        <v>1262</v>
      </c>
      <c r="T22" s="18" t="s">
        <v>1262</v>
      </c>
      <c r="U22" s="134" t="s">
        <v>3538</v>
      </c>
      <c r="V22" s="231" t="s">
        <v>3538</v>
      </c>
      <c r="W22" s="134" t="s">
        <v>3538</v>
      </c>
      <c r="X22" s="134" t="s">
        <v>3538</v>
      </c>
      <c r="Y22" s="18" t="s">
        <v>1262</v>
      </c>
      <c r="Z22" s="134" t="s">
        <v>3538</v>
      </c>
      <c r="AA22" s="134" t="s">
        <v>3538</v>
      </c>
    </row>
    <row r="23" spans="1:27" ht="144" x14ac:dyDescent="0.25">
      <c r="A23" s="9" t="s">
        <v>2227</v>
      </c>
      <c r="B23" s="18" t="s">
        <v>354</v>
      </c>
      <c r="C23" s="18" t="s">
        <v>355</v>
      </c>
      <c r="D23" s="9" t="s">
        <v>2606</v>
      </c>
      <c r="E23" s="18" t="s">
        <v>361</v>
      </c>
      <c r="G23" s="18" t="s">
        <v>1262</v>
      </c>
      <c r="H23" s="18" t="s">
        <v>359</v>
      </c>
      <c r="I23" s="18" t="s">
        <v>359</v>
      </c>
      <c r="J23" s="145"/>
      <c r="K23" s="18" t="s">
        <v>359</v>
      </c>
      <c r="L23" s="145"/>
      <c r="M23" s="18" t="s">
        <v>359</v>
      </c>
      <c r="N23" s="145"/>
      <c r="O23" s="18" t="s">
        <v>359</v>
      </c>
      <c r="P23" s="145"/>
      <c r="Q23" s="18" t="s">
        <v>1262</v>
      </c>
      <c r="R23" s="18" t="s">
        <v>1262</v>
      </c>
      <c r="S23" s="18" t="s">
        <v>1262</v>
      </c>
      <c r="T23" s="18" t="s">
        <v>1262</v>
      </c>
      <c r="U23" s="134" t="s">
        <v>3538</v>
      </c>
      <c r="V23" s="231" t="s">
        <v>3538</v>
      </c>
      <c r="W23" s="134" t="s">
        <v>3538</v>
      </c>
      <c r="X23" s="134" t="s">
        <v>3538</v>
      </c>
      <c r="Y23" s="18" t="s">
        <v>1262</v>
      </c>
      <c r="Z23" s="134" t="s">
        <v>3538</v>
      </c>
      <c r="AA23" s="134" t="s">
        <v>3538</v>
      </c>
    </row>
    <row r="24" spans="1:27" ht="264" x14ac:dyDescent="0.25">
      <c r="A24" s="9" t="s">
        <v>2228</v>
      </c>
      <c r="B24" s="18" t="s">
        <v>207</v>
      </c>
      <c r="C24" s="18" t="s">
        <v>208</v>
      </c>
      <c r="D24" s="9" t="s">
        <v>2606</v>
      </c>
      <c r="E24" s="18" t="s">
        <v>360</v>
      </c>
      <c r="G24" s="18" t="s">
        <v>1262</v>
      </c>
      <c r="H24" s="18" t="s">
        <v>363</v>
      </c>
      <c r="I24" s="18" t="s">
        <v>1404</v>
      </c>
      <c r="J24" s="145"/>
      <c r="K24" s="18" t="s">
        <v>1404</v>
      </c>
      <c r="L24" s="145"/>
      <c r="M24" s="18" t="s">
        <v>1404</v>
      </c>
      <c r="N24" s="145"/>
      <c r="O24" s="18" t="s">
        <v>1404</v>
      </c>
      <c r="P24" s="145"/>
      <c r="Q24" s="18" t="s">
        <v>1262</v>
      </c>
      <c r="R24" s="18" t="s">
        <v>1262</v>
      </c>
      <c r="S24" s="18" t="s">
        <v>1262</v>
      </c>
      <c r="T24" s="18" t="s">
        <v>1262</v>
      </c>
      <c r="U24" s="134" t="s">
        <v>3538</v>
      </c>
      <c r="V24" s="231" t="s">
        <v>3538</v>
      </c>
      <c r="W24" s="134" t="s">
        <v>3538</v>
      </c>
      <c r="X24" s="134" t="s">
        <v>3538</v>
      </c>
      <c r="Y24" s="18" t="s">
        <v>1262</v>
      </c>
      <c r="Z24" s="134" t="s">
        <v>3538</v>
      </c>
      <c r="AA24" s="134" t="s">
        <v>3538</v>
      </c>
    </row>
    <row r="25" spans="1:27" ht="216" x14ac:dyDescent="0.25">
      <c r="A25" s="9" t="s">
        <v>2229</v>
      </c>
      <c r="B25" s="18" t="s">
        <v>366</v>
      </c>
      <c r="C25" s="18" t="s">
        <v>365</v>
      </c>
      <c r="D25" s="9" t="s">
        <v>2606</v>
      </c>
      <c r="E25" s="18" t="s">
        <v>364</v>
      </c>
      <c r="G25" s="18" t="s">
        <v>1262</v>
      </c>
      <c r="H25" s="18" t="s">
        <v>367</v>
      </c>
      <c r="I25" s="18" t="s">
        <v>367</v>
      </c>
      <c r="J25" s="145"/>
      <c r="K25" s="18" t="s">
        <v>367</v>
      </c>
      <c r="L25" s="145"/>
      <c r="M25" s="18" t="s">
        <v>367</v>
      </c>
      <c r="N25" s="145"/>
      <c r="O25" s="18" t="s">
        <v>367</v>
      </c>
      <c r="P25" s="145"/>
      <c r="Q25" s="18" t="s">
        <v>1262</v>
      </c>
      <c r="R25" s="18" t="s">
        <v>1262</v>
      </c>
      <c r="S25" s="18" t="s">
        <v>1262</v>
      </c>
      <c r="T25" s="18" t="s">
        <v>1262</v>
      </c>
      <c r="U25" s="134" t="s">
        <v>3538</v>
      </c>
      <c r="V25" s="231" t="s">
        <v>3538</v>
      </c>
      <c r="W25" s="134" t="s">
        <v>3538</v>
      </c>
      <c r="X25" s="134" t="s">
        <v>3538</v>
      </c>
      <c r="Y25" s="18" t="s">
        <v>1262</v>
      </c>
      <c r="Z25" s="134" t="s">
        <v>3538</v>
      </c>
      <c r="AA25" s="134" t="s">
        <v>3538</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Z3:Z6"/>
    <mergeCell ref="AA3:AA6"/>
    <mergeCell ref="K4:L4"/>
    <mergeCell ref="M4:N4"/>
    <mergeCell ref="T3:T6"/>
    <mergeCell ref="U3:U6"/>
    <mergeCell ref="X3:X6"/>
    <mergeCell ref="Y3:Y6"/>
    <mergeCell ref="O5:P5"/>
    <mergeCell ref="V3:V6"/>
    <mergeCell ref="W3:W6"/>
    <mergeCell ref="A1:T1"/>
    <mergeCell ref="A2:T2"/>
    <mergeCell ref="D3:D6"/>
    <mergeCell ref="R3:R6"/>
    <mergeCell ref="I4:J4"/>
    <mergeCell ref="S3:S6"/>
    <mergeCell ref="A3:A6"/>
    <mergeCell ref="H3:H6"/>
    <mergeCell ref="O4:P4"/>
    <mergeCell ref="E3:E6"/>
    <mergeCell ref="Q3:Q6"/>
    <mergeCell ref="K5:L5"/>
    <mergeCell ref="F3:F6"/>
    <mergeCell ref="B3:B6"/>
    <mergeCell ref="C3:C6"/>
    <mergeCell ref="M5:N5"/>
    <mergeCell ref="I5:J5"/>
    <mergeCell ref="I3:P3"/>
    <mergeCell ref="G3:G6"/>
  </mergeCells>
  <conditionalFormatting sqref="V26:V32">
    <cfRule type="containsText" dxfId="444" priority="7" stopIfTrue="1" operator="containsText" text="Target Met">
      <formula>NOT(ISERROR(SEARCH("Target Met",V26)))</formula>
    </cfRule>
  </conditionalFormatting>
  <conditionalFormatting sqref="V26:V32">
    <cfRule type="containsText" dxfId="443" priority="1" stopIfTrue="1" operator="containsText" text="Not Applicable">
      <formula>NOT(ISERROR(SEARCH("Not Applicable",V26)))</formula>
    </cfRule>
    <cfRule type="containsText" priority="2" stopIfTrue="1" operator="containsText" text="Not Applicable">
      <formula>NOT(ISERROR(SEARCH("Not Applicable",V26)))</formula>
    </cfRule>
    <cfRule type="containsText" dxfId="442" priority="3" stopIfTrue="1" operator="containsText" text="Target Exceeded">
      <formula>NOT(ISERROR(SEARCH("Target Exceeded",V26)))</formula>
    </cfRule>
    <cfRule type="containsText" dxfId="441" priority="4" stopIfTrue="1" operator="containsText" text="Target Partially Met">
      <formula>NOT(ISERROR(SEARCH("Target Partially Met",V26)))</formula>
    </cfRule>
    <cfRule type="containsText" priority="5" stopIfTrue="1" operator="containsText" text="Target Partially Met">
      <formula>NOT(ISERROR(SEARCH("Target Partially Met",V26)))</formula>
    </cfRule>
    <cfRule type="containsText" dxfId="440" priority="6" stopIfTrue="1" operator="containsText" text="Nil Achieved">
      <formula>NOT(ISERROR(SEARCH("Nil Achieved",V26)))</formula>
    </cfRule>
  </conditionalFormatting>
  <pageMargins left="0.70866141732283472" right="0.70866141732283472" top="0.74803149606299213" bottom="0.74803149606299213" header="0.31496062992125984" footer="0.31496062992125984"/>
  <pageSetup paperSize="9" scale="72" firstPageNumber="38" orientation="landscape" useFirstPageNumber="1" r:id="rId1"/>
  <headerFoot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3696</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9.5" thickBot="1" x14ac:dyDescent="0.35">
      <c r="E4" s="276"/>
      <c r="F4" s="264" t="s">
        <v>3605</v>
      </c>
      <c r="G4" s="303" t="s">
        <v>3544</v>
      </c>
    </row>
    <row r="5" spans="1:14" ht="18.75" thickBot="1" x14ac:dyDescent="0.35">
      <c r="E5" s="277"/>
      <c r="F5" s="264" t="s">
        <v>3540</v>
      </c>
      <c r="G5" s="304"/>
    </row>
    <row r="6" spans="1:14" ht="18.75" thickBot="1" x14ac:dyDescent="0.35">
      <c r="E6" s="278"/>
      <c r="F6" s="265" t="s">
        <v>3545</v>
      </c>
      <c r="G6" s="304"/>
    </row>
    <row r="7" spans="1:14" ht="18.75" thickBot="1" x14ac:dyDescent="0.35">
      <c r="E7" s="279"/>
      <c r="F7" s="265" t="s">
        <v>3541</v>
      </c>
      <c r="G7" s="304"/>
    </row>
    <row r="8" spans="1:14" ht="18.75" thickBot="1" x14ac:dyDescent="0.35">
      <c r="E8" s="280"/>
      <c r="F8" s="265" t="s">
        <v>3542</v>
      </c>
      <c r="G8" s="304"/>
    </row>
    <row r="9" spans="1:14" ht="18.75" thickBot="1" x14ac:dyDescent="0.35">
      <c r="E9" s="281"/>
      <c r="F9" s="265" t="s">
        <v>3543</v>
      </c>
      <c r="G9" s="304"/>
    </row>
    <row r="10" spans="1:14" ht="18.75" thickBot="1" x14ac:dyDescent="0.35">
      <c r="E10" s="282"/>
      <c r="F10" s="265" t="s">
        <v>3546</v>
      </c>
      <c r="G10" s="305"/>
    </row>
    <row r="12" spans="1:14" ht="18.75" x14ac:dyDescent="0.3">
      <c r="D12" s="271">
        <v>1</v>
      </c>
      <c r="E12" s="272" t="s">
        <v>3696</v>
      </c>
      <c r="F12" s="267"/>
      <c r="G12" s="267"/>
    </row>
    <row r="13" spans="1:14" ht="18.75" x14ac:dyDescent="0.3">
      <c r="D13" s="267"/>
      <c r="E13" s="267"/>
      <c r="F13" s="267"/>
      <c r="G13" s="267"/>
    </row>
    <row r="14" spans="1:14" ht="18.75" x14ac:dyDescent="0.3">
      <c r="D14" s="273">
        <v>1.1000000000000001</v>
      </c>
      <c r="E14" s="272" t="s">
        <v>3553</v>
      </c>
      <c r="F14" s="267">
        <v>12</v>
      </c>
      <c r="G14" s="267"/>
    </row>
    <row r="15" spans="1:14" ht="18.75" x14ac:dyDescent="0.3">
      <c r="D15" s="267" t="s">
        <v>3549</v>
      </c>
      <c r="E15" s="285" t="s">
        <v>3551</v>
      </c>
      <c r="F15" s="267">
        <v>12</v>
      </c>
      <c r="G15" s="267"/>
    </row>
    <row r="16" spans="1:14" ht="18.75" x14ac:dyDescent="0.3">
      <c r="D16" s="267" t="s">
        <v>3550</v>
      </c>
      <c r="E16" s="272" t="s">
        <v>3552</v>
      </c>
      <c r="F16" s="267">
        <v>0</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9.5" thickBot="1" x14ac:dyDescent="0.35">
      <c r="D45" s="267"/>
      <c r="E45" s="275" t="s">
        <v>3698</v>
      </c>
      <c r="F45" s="275" t="s">
        <v>3627</v>
      </c>
      <c r="G45" s="275" t="s">
        <v>3698</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44" orientation="portrait" useFirstPageNumber="1"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topLeftCell="C1" zoomScaleNormal="100" zoomScaleSheetLayoutView="100" workbookViewId="0">
      <selection sqref="A1:N2"/>
    </sheetView>
  </sheetViews>
  <sheetFormatPr defaultRowHeight="15.75" x14ac:dyDescent="0.25"/>
  <cols>
    <col min="1" max="1" width="29.140625" style="37" bestFit="1" customWidth="1"/>
    <col min="2" max="5" width="8.7109375" style="37" bestFit="1" customWidth="1"/>
    <col min="6" max="6" width="10.85546875" style="37" customWidth="1"/>
    <col min="7" max="7" width="11.28515625" style="37" customWidth="1"/>
    <col min="8" max="13" width="8.7109375" style="37" bestFit="1" customWidth="1"/>
    <col min="14" max="14" width="20.28515625" style="47" customWidth="1"/>
    <col min="15" max="16384" width="9.140625" style="37"/>
  </cols>
  <sheetData>
    <row r="1" spans="1:14" s="59" customFormat="1" x14ac:dyDescent="0.25">
      <c r="A1" s="294" t="s">
        <v>1462</v>
      </c>
      <c r="B1" s="294"/>
      <c r="C1" s="294"/>
      <c r="D1" s="294"/>
      <c r="E1" s="294"/>
      <c r="F1" s="294"/>
      <c r="G1" s="294"/>
      <c r="H1" s="294"/>
      <c r="I1" s="294"/>
      <c r="J1" s="294"/>
      <c r="K1" s="294"/>
      <c r="L1" s="294"/>
      <c r="M1" s="294"/>
      <c r="N1" s="294"/>
    </row>
    <row r="2" spans="1:14" s="59" customFormat="1" x14ac:dyDescent="0.25">
      <c r="A2" s="60" t="str">
        <f>desc</f>
        <v>Description</v>
      </c>
      <c r="B2" s="293" t="str">
        <f>Head9</f>
        <v>Budget Year 2011/12</v>
      </c>
      <c r="C2" s="293"/>
      <c r="D2" s="293"/>
      <c r="E2" s="293"/>
      <c r="F2" s="293"/>
      <c r="G2" s="293"/>
      <c r="H2" s="293"/>
      <c r="I2" s="293"/>
      <c r="J2" s="293"/>
      <c r="K2" s="293"/>
      <c r="L2" s="293"/>
      <c r="M2" s="293"/>
      <c r="N2" s="64"/>
    </row>
    <row r="3" spans="1:14" s="59" customFormat="1" ht="31.5" x14ac:dyDescent="0.25">
      <c r="A3" s="61" t="s">
        <v>1443</v>
      </c>
      <c r="B3" s="62" t="s">
        <v>1444</v>
      </c>
      <c r="C3" s="62" t="s">
        <v>1445</v>
      </c>
      <c r="D3" s="62" t="s">
        <v>1446</v>
      </c>
      <c r="E3" s="62" t="s">
        <v>1447</v>
      </c>
      <c r="F3" s="62" t="s">
        <v>1458</v>
      </c>
      <c r="G3" s="62" t="s">
        <v>1459</v>
      </c>
      <c r="H3" s="62" t="s">
        <v>1450</v>
      </c>
      <c r="I3" s="62" t="s">
        <v>1460</v>
      </c>
      <c r="J3" s="62" t="s">
        <v>1452</v>
      </c>
      <c r="K3" s="62" t="s">
        <v>1453</v>
      </c>
      <c r="L3" s="62" t="s">
        <v>1454</v>
      </c>
      <c r="M3" s="62" t="s">
        <v>1455</v>
      </c>
      <c r="N3" s="64" t="str">
        <f>Head9</f>
        <v>Budget Year 2011/12</v>
      </c>
    </row>
    <row r="4" spans="1:14" x14ac:dyDescent="0.25">
      <c r="A4" s="38" t="str">
        <f>'[2]A3-FinPerf V'!A4</f>
        <v>Revenue by Vote</v>
      </c>
      <c r="B4" s="44"/>
      <c r="C4" s="44"/>
      <c r="D4" s="44"/>
      <c r="E4" s="44"/>
      <c r="F4" s="44"/>
      <c r="G4" s="44"/>
      <c r="H4" s="44"/>
      <c r="I4" s="44"/>
      <c r="J4" s="44"/>
      <c r="K4" s="44"/>
      <c r="L4" s="44"/>
      <c r="M4" s="44"/>
      <c r="N4" s="45"/>
    </row>
    <row r="5" spans="1:14" ht="31.5" x14ac:dyDescent="0.25">
      <c r="A5" s="36" t="str">
        <f>'[2]A3-FinPerf V'!A5</f>
        <v>Vote 1 - Corporate Services and Planning</v>
      </c>
      <c r="B5" s="31">
        <f>N5*0.05</f>
        <v>342121.15</v>
      </c>
      <c r="C5" s="31">
        <f>N5*0.07</f>
        <v>478969.61000000004</v>
      </c>
      <c r="D5" s="31">
        <f>N5*0.09</f>
        <v>615818.06999999995</v>
      </c>
      <c r="E5" s="31">
        <f>N5*0.11</f>
        <v>752666.53</v>
      </c>
      <c r="F5" s="31">
        <f>N5*0.13</f>
        <v>889514.99</v>
      </c>
      <c r="G5" s="31">
        <f>N5*0.1</f>
        <v>684242.3</v>
      </c>
      <c r="H5" s="31">
        <f>N5*0.09</f>
        <v>615818.06999999995</v>
      </c>
      <c r="I5" s="31">
        <f>N5*0.12</f>
        <v>821090.76</v>
      </c>
      <c r="J5" s="31">
        <f>N5*0.08</f>
        <v>547393.84</v>
      </c>
      <c r="K5" s="31">
        <f>N5*0.07</f>
        <v>478969.61000000004</v>
      </c>
      <c r="L5" s="31">
        <f>N5*0.05</f>
        <v>342121.15</v>
      </c>
      <c r="M5" s="32">
        <f>N5-SUM(B5:L5)</f>
        <v>273696.91999999899</v>
      </c>
      <c r="N5" s="46">
        <f>'[2]A3-FinPerf V'!I5</f>
        <v>6842423</v>
      </c>
    </row>
    <row r="6" spans="1:14" ht="31.5" x14ac:dyDescent="0.25">
      <c r="A6" s="36" t="str">
        <f>'[2]A3-FinPerf V'!A6</f>
        <v>Vote 2 - Financial Management Area</v>
      </c>
      <c r="B6" s="31">
        <f>N6*0.05</f>
        <v>49271945.200000003</v>
      </c>
      <c r="C6" s="31">
        <f>N6*0.07</f>
        <v>68980723.280000001</v>
      </c>
      <c r="D6" s="31">
        <f>N6*0.09</f>
        <v>88689501.359999999</v>
      </c>
      <c r="E6" s="31">
        <f>N6*0.11</f>
        <v>108398279.44</v>
      </c>
      <c r="F6" s="31">
        <f>N6*0.13</f>
        <v>128107057.52000001</v>
      </c>
      <c r="G6" s="31">
        <f>N6*0.1</f>
        <v>98543890.400000006</v>
      </c>
      <c r="H6" s="31">
        <f>N6*0.09</f>
        <v>88689501.359999999</v>
      </c>
      <c r="I6" s="31">
        <f>N6*0.12</f>
        <v>118252668.47999999</v>
      </c>
      <c r="J6" s="31">
        <f>N6*0.08</f>
        <v>78835112.320000008</v>
      </c>
      <c r="K6" s="31">
        <f>N6*0.07</f>
        <v>68980723.280000001</v>
      </c>
      <c r="L6" s="31">
        <f>N6*0.05</f>
        <v>49271945.200000003</v>
      </c>
      <c r="M6" s="32">
        <f>N6-SUM(B6:L6)</f>
        <v>39417556.159999967</v>
      </c>
      <c r="N6" s="46">
        <f>'[2]A3-FinPerf V'!I6</f>
        <v>985438904</v>
      </c>
    </row>
    <row r="7" spans="1:14" ht="47.25" x14ac:dyDescent="0.25">
      <c r="A7" s="36" t="str">
        <f>'[2]A3-FinPerf V'!A7</f>
        <v>Vote 3 - Infrastructure Development, Service Delivery and Maintenance Management</v>
      </c>
      <c r="B7" s="31">
        <f>N7*0.05</f>
        <v>115702638.5</v>
      </c>
      <c r="C7" s="31">
        <f>N7*0.07</f>
        <v>161983693.90000001</v>
      </c>
      <c r="D7" s="31">
        <f>N7*0.09</f>
        <v>208264749.29999998</v>
      </c>
      <c r="E7" s="31">
        <f>N7*0.11</f>
        <v>254545804.69999999</v>
      </c>
      <c r="F7" s="31">
        <f>N7*0.13</f>
        <v>300826860.10000002</v>
      </c>
      <c r="G7" s="31">
        <f>N7*0.1</f>
        <v>231405277</v>
      </c>
      <c r="H7" s="31">
        <f>N7*0.09</f>
        <v>208264749.29999998</v>
      </c>
      <c r="I7" s="31">
        <f>N7*0.12</f>
        <v>277686332.39999998</v>
      </c>
      <c r="J7" s="31">
        <f>N7*0.08</f>
        <v>185124221.59999999</v>
      </c>
      <c r="K7" s="31">
        <f>N7*0.07</f>
        <v>161983693.90000001</v>
      </c>
      <c r="L7" s="31">
        <f>N7*0.05</f>
        <v>115702638.5</v>
      </c>
      <c r="M7" s="32">
        <f>N7-SUM(B7:L7)</f>
        <v>92562110.800000191</v>
      </c>
      <c r="N7" s="46">
        <f>'[2]A3-FinPerf V'!I7</f>
        <v>2314052770</v>
      </c>
    </row>
    <row r="8" spans="1:14" ht="47.25" x14ac:dyDescent="0.25">
      <c r="A8" s="36" t="str">
        <f>'[2]A3-FinPerf V'!A8</f>
        <v>Vote 4 - Sustainable Community Service Delivery Provision Management</v>
      </c>
      <c r="B8" s="31">
        <f>N8*0.05</f>
        <v>1643113.8</v>
      </c>
      <c r="C8" s="31">
        <f>N8*0.07</f>
        <v>2300359.3200000003</v>
      </c>
      <c r="D8" s="31">
        <f>N8*0.09</f>
        <v>2957604.84</v>
      </c>
      <c r="E8" s="31">
        <f>N8*0.11</f>
        <v>3614850.36</v>
      </c>
      <c r="F8" s="31">
        <f>N8*0.13</f>
        <v>4272095.88</v>
      </c>
      <c r="G8" s="31">
        <f>N8*0.1</f>
        <v>3286227.6</v>
      </c>
      <c r="H8" s="31">
        <f>N8*0.09</f>
        <v>2957604.84</v>
      </c>
      <c r="I8" s="31">
        <f>N8*0.12</f>
        <v>3943473.1199999996</v>
      </c>
      <c r="J8" s="31">
        <f>N8*0.08</f>
        <v>2628982.08</v>
      </c>
      <c r="K8" s="31">
        <f>N8*0.07</f>
        <v>2300359.3200000003</v>
      </c>
      <c r="L8" s="31">
        <f>N8*0.05</f>
        <v>1643113.8</v>
      </c>
      <c r="M8" s="32">
        <f>N8-SUM(B8:L8)</f>
        <v>1314491.0399999954</v>
      </c>
      <c r="N8" s="46">
        <f>'[2]A3-FinPerf V'!I8</f>
        <v>32862276</v>
      </c>
    </row>
    <row r="9" spans="1:14" x14ac:dyDescent="0.25">
      <c r="A9" s="43" t="str">
        <f>'[2]A3-FinPerf V'!A20</f>
        <v>Total Revenue by Vote</v>
      </c>
      <c r="B9" s="34">
        <f t="shared" ref="B9:N9" si="0">SUM(B5:B8)</f>
        <v>166959818.65000001</v>
      </c>
      <c r="C9" s="34">
        <f t="shared" si="0"/>
        <v>233743746.11000001</v>
      </c>
      <c r="D9" s="34">
        <f t="shared" si="0"/>
        <v>300527673.56999993</v>
      </c>
      <c r="E9" s="34">
        <f t="shared" si="0"/>
        <v>367311601.02999997</v>
      </c>
      <c r="F9" s="34">
        <f t="shared" si="0"/>
        <v>434095528.49000001</v>
      </c>
      <c r="G9" s="34">
        <f t="shared" si="0"/>
        <v>333919637.30000001</v>
      </c>
      <c r="H9" s="34">
        <f t="shared" si="0"/>
        <v>300527673.56999993</v>
      </c>
      <c r="I9" s="34">
        <f t="shared" si="0"/>
        <v>400703564.75999999</v>
      </c>
      <c r="J9" s="34">
        <f t="shared" si="0"/>
        <v>267135709.84</v>
      </c>
      <c r="K9" s="34">
        <f t="shared" si="0"/>
        <v>233743746.11000001</v>
      </c>
      <c r="L9" s="34">
        <f t="shared" si="0"/>
        <v>166959818.65000001</v>
      </c>
      <c r="M9" s="34">
        <f t="shared" si="0"/>
        <v>133567854.92000015</v>
      </c>
      <c r="N9" s="45">
        <f t="shared" si="0"/>
        <v>3339196373</v>
      </c>
    </row>
    <row r="15" spans="1:14" x14ac:dyDescent="0.25">
      <c r="N15" s="37"/>
    </row>
    <row r="18" spans="2:2" x14ac:dyDescent="0.25">
      <c r="B18" s="37">
        <f>N18/12</f>
        <v>0</v>
      </c>
    </row>
  </sheetData>
  <mergeCells count="2">
    <mergeCell ref="A1:N1"/>
    <mergeCell ref="B2:M2"/>
  </mergeCells>
  <pageMargins left="0.70866141732283472" right="0.70866141732283472" top="0.74803149606299213" bottom="0.74803149606299213" header="0.31496062992125984" footer="0.31496062992125984"/>
  <pageSetup scale="70" firstPageNumber="2" orientation="landscape" horizontalDpi="4294967293"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sqref="A1:I2"/>
      <selection pane="bottomLeft" activeCell="A7" sqref="A7"/>
    </sheetView>
  </sheetViews>
  <sheetFormatPr defaultRowHeight="12" x14ac:dyDescent="0.25"/>
  <cols>
    <col min="1" max="1" width="11.140625" style="18" bestFit="1" customWidth="1"/>
    <col min="2" max="2" width="14.42578125" style="18" hidden="1" customWidth="1"/>
    <col min="3" max="3" width="30" style="18" hidden="1" customWidth="1"/>
    <col min="4" max="4" width="16.7109375" style="18" customWidth="1"/>
    <col min="5" max="5" width="13.42578125" style="18" customWidth="1"/>
    <col min="6" max="6" width="12.7109375" style="18" hidden="1" customWidth="1"/>
    <col min="7" max="7" width="12.7109375" style="18" customWidth="1"/>
    <col min="8" max="8" width="18.5703125" style="18" customWidth="1"/>
    <col min="9" max="9" width="12.7109375" style="18" customWidth="1"/>
    <col min="10" max="10" width="0" style="18" hidden="1" customWidth="1"/>
    <col min="11" max="11" width="12.7109375" style="18" hidden="1" customWidth="1"/>
    <col min="12" max="12" width="0" style="18" hidden="1" customWidth="1"/>
    <col min="13" max="13" width="12.7109375" style="18" hidden="1" customWidth="1"/>
    <col min="14" max="14" width="0" style="18" hidden="1" customWidth="1"/>
    <col min="15" max="15" width="20.28515625" style="18" hidden="1" customWidth="1"/>
    <col min="16" max="16" width="0" style="18" hidden="1" customWidth="1"/>
    <col min="17" max="17" width="11.85546875" style="18" hidden="1" customWidth="1"/>
    <col min="18" max="18" width="13.42578125" style="18" hidden="1" customWidth="1"/>
    <col min="19" max="19" width="9.140625" style="18" hidden="1" customWidth="1"/>
    <col min="20" max="20" width="10.28515625" style="18" hidden="1" customWidth="1"/>
    <col min="21" max="22" width="13.42578125" style="135" customWidth="1"/>
    <col min="23" max="23" width="11" style="135" customWidth="1"/>
    <col min="24" max="24" width="13.42578125" style="135" customWidth="1"/>
    <col min="25" max="25" width="11.85546875" style="18" customWidth="1"/>
    <col min="26" max="26" width="10.42578125" style="135" customWidth="1"/>
    <col min="27" max="27" width="12.140625" style="135" customWidth="1"/>
    <col min="28" max="16384" width="9.140625" style="18"/>
  </cols>
  <sheetData>
    <row r="1" spans="1:27" s="141" customFormat="1" ht="15" customHeight="1" x14ac:dyDescent="0.25">
      <c r="A1" s="307" t="s">
        <v>2552</v>
      </c>
      <c r="B1" s="308"/>
      <c r="C1" s="308"/>
      <c r="D1" s="308"/>
      <c r="E1" s="308"/>
      <c r="F1" s="308"/>
      <c r="G1" s="308"/>
      <c r="H1" s="308"/>
      <c r="I1" s="308"/>
      <c r="J1" s="308"/>
      <c r="K1" s="308"/>
      <c r="L1" s="308"/>
      <c r="M1" s="308"/>
      <c r="N1" s="308"/>
      <c r="O1" s="308"/>
      <c r="P1" s="308"/>
      <c r="Q1" s="308"/>
      <c r="R1" s="308"/>
      <c r="S1" s="308"/>
      <c r="T1" s="309"/>
      <c r="U1" s="137"/>
      <c r="V1" s="146"/>
      <c r="W1" s="221"/>
      <c r="X1" s="137"/>
      <c r="Y1" s="220"/>
      <c r="Z1" s="221"/>
      <c r="AA1" s="221"/>
    </row>
    <row r="2" spans="1:27" s="141" customFormat="1" ht="18" customHeight="1" x14ac:dyDescent="0.25">
      <c r="A2" s="313" t="s">
        <v>2557</v>
      </c>
      <c r="B2" s="313"/>
      <c r="C2" s="313"/>
      <c r="D2" s="313"/>
      <c r="E2" s="313"/>
      <c r="F2" s="313"/>
      <c r="G2" s="313"/>
      <c r="H2" s="313"/>
      <c r="I2" s="313"/>
      <c r="J2" s="313"/>
      <c r="K2" s="313"/>
      <c r="L2" s="313"/>
      <c r="M2" s="313"/>
      <c r="N2" s="313"/>
      <c r="O2" s="313"/>
      <c r="P2" s="313"/>
      <c r="Q2" s="313"/>
      <c r="R2" s="313"/>
      <c r="S2" s="313"/>
      <c r="T2" s="313"/>
      <c r="U2" s="137"/>
      <c r="V2" s="146"/>
      <c r="W2" s="221"/>
      <c r="X2" s="137"/>
      <c r="Y2" s="220"/>
      <c r="Z2" s="221"/>
      <c r="AA2" s="221"/>
    </row>
    <row r="3" spans="1:27" s="141" customFormat="1" ht="27" customHeight="1" x14ac:dyDescent="0.25">
      <c r="A3" s="310" t="s">
        <v>0</v>
      </c>
      <c r="B3" s="313" t="s">
        <v>1</v>
      </c>
      <c r="C3" s="310" t="s">
        <v>55</v>
      </c>
      <c r="D3" s="310" t="s">
        <v>113</v>
      </c>
      <c r="E3" s="313" t="s">
        <v>59</v>
      </c>
      <c r="F3" s="313" t="s">
        <v>2</v>
      </c>
      <c r="G3" s="313" t="s">
        <v>6</v>
      </c>
      <c r="H3" s="313" t="s">
        <v>3</v>
      </c>
      <c r="I3" s="313" t="s">
        <v>4</v>
      </c>
      <c r="J3" s="313"/>
      <c r="K3" s="313"/>
      <c r="L3" s="313"/>
      <c r="M3" s="313"/>
      <c r="N3" s="313"/>
      <c r="O3" s="313"/>
      <c r="P3" s="313"/>
      <c r="Q3" s="313" t="s">
        <v>5</v>
      </c>
      <c r="R3" s="310" t="s">
        <v>351</v>
      </c>
      <c r="S3" s="313" t="s">
        <v>6</v>
      </c>
      <c r="T3" s="313" t="s">
        <v>58</v>
      </c>
      <c r="U3" s="314" t="s">
        <v>2684</v>
      </c>
      <c r="V3" s="314" t="s">
        <v>2655</v>
      </c>
      <c r="W3" s="314" t="s">
        <v>2652</v>
      </c>
      <c r="X3" s="314" t="s">
        <v>2685</v>
      </c>
      <c r="Y3" s="313" t="s">
        <v>5</v>
      </c>
      <c r="Z3" s="314" t="s">
        <v>2686</v>
      </c>
      <c r="AA3" s="317" t="s">
        <v>2653</v>
      </c>
    </row>
    <row r="4" spans="1:27" s="141" customFormat="1" ht="40.5" customHeight="1" x14ac:dyDescent="0.25">
      <c r="A4" s="311"/>
      <c r="B4" s="313"/>
      <c r="C4" s="311"/>
      <c r="D4" s="311"/>
      <c r="E4" s="313"/>
      <c r="F4" s="313"/>
      <c r="G4" s="313"/>
      <c r="H4" s="313"/>
      <c r="I4" s="313" t="s">
        <v>7</v>
      </c>
      <c r="J4" s="313"/>
      <c r="K4" s="313" t="s">
        <v>8</v>
      </c>
      <c r="L4" s="313"/>
      <c r="M4" s="313" t="s">
        <v>9</v>
      </c>
      <c r="N4" s="313"/>
      <c r="O4" s="313" t="s">
        <v>10</v>
      </c>
      <c r="P4" s="313"/>
      <c r="Q4" s="313"/>
      <c r="R4" s="311"/>
      <c r="S4" s="313"/>
      <c r="T4" s="313"/>
      <c r="U4" s="315"/>
      <c r="V4" s="315"/>
      <c r="W4" s="315"/>
      <c r="X4" s="315"/>
      <c r="Y4" s="313"/>
      <c r="Z4" s="315"/>
      <c r="AA4" s="318"/>
    </row>
    <row r="5" spans="1:27" s="141" customFormat="1" x14ac:dyDescent="0.25">
      <c r="A5" s="311"/>
      <c r="B5" s="313"/>
      <c r="C5" s="311"/>
      <c r="D5" s="311"/>
      <c r="E5" s="313"/>
      <c r="F5" s="313"/>
      <c r="G5" s="313"/>
      <c r="H5" s="313"/>
      <c r="I5" s="313" t="s">
        <v>11</v>
      </c>
      <c r="J5" s="313"/>
      <c r="K5" s="313" t="s">
        <v>12</v>
      </c>
      <c r="L5" s="313"/>
      <c r="M5" s="313" t="s">
        <v>13</v>
      </c>
      <c r="N5" s="313"/>
      <c r="O5" s="313" t="s">
        <v>14</v>
      </c>
      <c r="P5" s="313"/>
      <c r="Q5" s="313"/>
      <c r="R5" s="311"/>
      <c r="S5" s="313"/>
      <c r="T5" s="313"/>
      <c r="U5" s="315"/>
      <c r="V5" s="315"/>
      <c r="W5" s="315"/>
      <c r="X5" s="315"/>
      <c r="Y5" s="313"/>
      <c r="Z5" s="315"/>
      <c r="AA5" s="318"/>
    </row>
    <row r="6" spans="1:27" s="141" customFormat="1" ht="18.75" customHeight="1" x14ac:dyDescent="0.25">
      <c r="A6" s="312"/>
      <c r="B6" s="313"/>
      <c r="C6" s="312"/>
      <c r="D6" s="312"/>
      <c r="E6" s="313"/>
      <c r="F6" s="313"/>
      <c r="G6" s="313"/>
      <c r="H6" s="313"/>
      <c r="I6" s="219" t="s">
        <v>15</v>
      </c>
      <c r="J6" s="219" t="s">
        <v>16</v>
      </c>
      <c r="K6" s="219" t="s">
        <v>15</v>
      </c>
      <c r="L6" s="219" t="s">
        <v>16</v>
      </c>
      <c r="M6" s="219" t="s">
        <v>15</v>
      </c>
      <c r="N6" s="219" t="s">
        <v>16</v>
      </c>
      <c r="O6" s="219" t="s">
        <v>15</v>
      </c>
      <c r="P6" s="219" t="s">
        <v>16</v>
      </c>
      <c r="Q6" s="313"/>
      <c r="R6" s="312"/>
      <c r="S6" s="313"/>
      <c r="T6" s="313"/>
      <c r="U6" s="316"/>
      <c r="V6" s="316"/>
      <c r="W6" s="316"/>
      <c r="X6" s="316"/>
      <c r="Y6" s="313"/>
      <c r="Z6" s="316"/>
      <c r="AA6" s="319"/>
    </row>
    <row r="7" spans="1:27" s="150" customFormat="1" ht="168" x14ac:dyDescent="0.25">
      <c r="A7" s="9" t="s">
        <v>2240</v>
      </c>
      <c r="B7" s="18" t="s">
        <v>344</v>
      </c>
      <c r="C7" s="18" t="s">
        <v>208</v>
      </c>
      <c r="D7" s="9" t="s">
        <v>2607</v>
      </c>
      <c r="E7" s="18" t="s">
        <v>321</v>
      </c>
      <c r="F7" s="18" t="s">
        <v>1937</v>
      </c>
      <c r="G7" s="18" t="s">
        <v>1262</v>
      </c>
      <c r="H7" s="18" t="s">
        <v>1299</v>
      </c>
      <c r="I7" s="18" t="s">
        <v>1307</v>
      </c>
      <c r="J7" s="18"/>
      <c r="K7" s="18"/>
      <c r="L7" s="18"/>
      <c r="M7" s="18"/>
      <c r="Q7" s="18" t="s">
        <v>600</v>
      </c>
      <c r="R7" s="151" t="s">
        <v>539</v>
      </c>
      <c r="S7" s="9" t="s">
        <v>1262</v>
      </c>
      <c r="T7" s="9" t="s">
        <v>1262</v>
      </c>
      <c r="U7" s="134" t="s">
        <v>3358</v>
      </c>
      <c r="V7" s="134" t="s">
        <v>2649</v>
      </c>
      <c r="W7" s="134" t="s">
        <v>3359</v>
      </c>
      <c r="X7" s="134" t="s">
        <v>3360</v>
      </c>
      <c r="Y7" s="18" t="s">
        <v>600</v>
      </c>
      <c r="Z7" s="134" t="s">
        <v>539</v>
      </c>
      <c r="AA7" s="134" t="s">
        <v>3361</v>
      </c>
    </row>
    <row r="8" spans="1:27" ht="84" x14ac:dyDescent="0.25">
      <c r="A8" s="9" t="s">
        <v>2241</v>
      </c>
      <c r="B8" s="18" t="s">
        <v>344</v>
      </c>
      <c r="C8" s="18" t="s">
        <v>208</v>
      </c>
      <c r="D8" s="9" t="s">
        <v>2607</v>
      </c>
      <c r="E8" s="18" t="s">
        <v>321</v>
      </c>
      <c r="F8" s="18" t="s">
        <v>322</v>
      </c>
      <c r="G8" s="18" t="s">
        <v>1262</v>
      </c>
      <c r="H8" s="18" t="s">
        <v>345</v>
      </c>
      <c r="I8" s="18" t="s">
        <v>74</v>
      </c>
      <c r="K8" s="18" t="s">
        <v>74</v>
      </c>
      <c r="M8" s="18" t="s">
        <v>74</v>
      </c>
      <c r="O8" s="18" t="s">
        <v>1308</v>
      </c>
      <c r="Q8" s="18" t="s">
        <v>600</v>
      </c>
      <c r="R8" s="18" t="s">
        <v>539</v>
      </c>
      <c r="S8" s="18" t="s">
        <v>1262</v>
      </c>
      <c r="T8" s="18" t="s">
        <v>1262</v>
      </c>
      <c r="U8" s="134" t="s">
        <v>539</v>
      </c>
      <c r="V8" s="134" t="s">
        <v>2651</v>
      </c>
      <c r="W8" s="134" t="s">
        <v>539</v>
      </c>
      <c r="X8" s="134" t="s">
        <v>539</v>
      </c>
      <c r="Y8" s="18" t="s">
        <v>600</v>
      </c>
      <c r="Z8" s="134" t="s">
        <v>539</v>
      </c>
      <c r="AA8" s="134" t="s">
        <v>539</v>
      </c>
    </row>
    <row r="9" spans="1:27" ht="132" x14ac:dyDescent="0.25">
      <c r="A9" s="9" t="s">
        <v>2242</v>
      </c>
      <c r="B9" s="18" t="s">
        <v>344</v>
      </c>
      <c r="C9" s="18" t="s">
        <v>208</v>
      </c>
      <c r="D9" s="9" t="s">
        <v>2607</v>
      </c>
      <c r="E9" s="18" t="s">
        <v>321</v>
      </c>
      <c r="F9" s="18" t="s">
        <v>323</v>
      </c>
      <c r="G9" s="18" t="s">
        <v>1262</v>
      </c>
      <c r="H9" s="18" t="s">
        <v>1938</v>
      </c>
      <c r="I9" s="18" t="s">
        <v>346</v>
      </c>
      <c r="J9" s="18" t="s">
        <v>3362</v>
      </c>
      <c r="K9" s="18" t="s">
        <v>3363</v>
      </c>
      <c r="L9" s="18" t="s">
        <v>3364</v>
      </c>
      <c r="M9" s="18" t="s">
        <v>3365</v>
      </c>
      <c r="N9" s="18" t="s">
        <v>3366</v>
      </c>
      <c r="O9" s="18" t="s">
        <v>3367</v>
      </c>
      <c r="P9" s="18" t="s">
        <v>3368</v>
      </c>
      <c r="Q9" s="18" t="s">
        <v>3369</v>
      </c>
      <c r="R9" s="18" t="s">
        <v>3370</v>
      </c>
      <c r="S9" s="18" t="s">
        <v>3371</v>
      </c>
      <c r="T9" s="18" t="s">
        <v>3372</v>
      </c>
      <c r="U9" s="18" t="s">
        <v>3373</v>
      </c>
      <c r="V9" s="134" t="s">
        <v>2649</v>
      </c>
      <c r="W9" s="134" t="s">
        <v>3374</v>
      </c>
      <c r="X9" s="134" t="s">
        <v>3375</v>
      </c>
      <c r="Y9" s="18" t="s">
        <v>600</v>
      </c>
      <c r="Z9" s="134" t="s">
        <v>539</v>
      </c>
      <c r="AA9" s="134" t="s">
        <v>3376</v>
      </c>
    </row>
    <row r="10" spans="1:27" ht="96" x14ac:dyDescent="0.25">
      <c r="A10" s="9" t="s">
        <v>2243</v>
      </c>
      <c r="B10" s="18" t="s">
        <v>344</v>
      </c>
      <c r="C10" s="18" t="s">
        <v>208</v>
      </c>
      <c r="D10" s="9" t="s">
        <v>2607</v>
      </c>
      <c r="E10" s="18" t="s">
        <v>347</v>
      </c>
      <c r="F10" s="18" t="s">
        <v>348</v>
      </c>
      <c r="G10" s="18" t="s">
        <v>1262</v>
      </c>
      <c r="H10" s="18" t="s">
        <v>349</v>
      </c>
      <c r="I10" s="18" t="s">
        <v>539</v>
      </c>
      <c r="M10" s="18" t="s">
        <v>349</v>
      </c>
      <c r="Q10" s="18" t="s">
        <v>600</v>
      </c>
      <c r="R10" s="18" t="s">
        <v>539</v>
      </c>
      <c r="S10" s="18" t="s">
        <v>1262</v>
      </c>
      <c r="T10" s="18" t="s">
        <v>1262</v>
      </c>
      <c r="U10" s="134" t="s">
        <v>539</v>
      </c>
      <c r="V10" s="134" t="s">
        <v>2651</v>
      </c>
      <c r="W10" s="134" t="s">
        <v>539</v>
      </c>
      <c r="X10" s="134" t="s">
        <v>539</v>
      </c>
      <c r="Y10" s="18" t="s">
        <v>600</v>
      </c>
      <c r="Z10" s="134" t="s">
        <v>539</v>
      </c>
      <c r="AA10" s="134" t="s">
        <v>539</v>
      </c>
    </row>
    <row r="11" spans="1:27" ht="144" x14ac:dyDescent="0.25">
      <c r="A11" s="9" t="s">
        <v>2244</v>
      </c>
      <c r="B11" s="18" t="s">
        <v>344</v>
      </c>
      <c r="C11" s="18" t="s">
        <v>208</v>
      </c>
      <c r="D11" s="9" t="s">
        <v>2607</v>
      </c>
      <c r="E11" s="18" t="s">
        <v>324</v>
      </c>
      <c r="F11" s="18" t="s">
        <v>325</v>
      </c>
      <c r="G11" s="18" t="s">
        <v>1262</v>
      </c>
      <c r="H11" s="18" t="s">
        <v>326</v>
      </c>
      <c r="I11" s="18" t="s">
        <v>326</v>
      </c>
      <c r="J11" s="18" t="s">
        <v>3377</v>
      </c>
      <c r="K11" s="18" t="s">
        <v>3378</v>
      </c>
      <c r="L11" s="18" t="s">
        <v>3379</v>
      </c>
      <c r="M11" s="18" t="s">
        <v>3380</v>
      </c>
      <c r="N11" s="18" t="s">
        <v>3381</v>
      </c>
      <c r="O11" s="18" t="s">
        <v>3382</v>
      </c>
      <c r="P11" s="18" t="s">
        <v>3383</v>
      </c>
      <c r="Q11" s="18" t="s">
        <v>3384</v>
      </c>
      <c r="R11" s="18" t="s">
        <v>3385</v>
      </c>
      <c r="S11" s="18" t="s">
        <v>3386</v>
      </c>
      <c r="T11" s="18" t="s">
        <v>3387</v>
      </c>
      <c r="U11" s="18" t="s">
        <v>3388</v>
      </c>
      <c r="V11" s="134" t="s">
        <v>2647</v>
      </c>
      <c r="W11" s="134" t="s">
        <v>539</v>
      </c>
      <c r="X11" s="134" t="s">
        <v>539</v>
      </c>
      <c r="Y11" s="18" t="s">
        <v>600</v>
      </c>
      <c r="Z11" s="134" t="s">
        <v>539</v>
      </c>
      <c r="AA11" s="134" t="s">
        <v>3389</v>
      </c>
    </row>
    <row r="12" spans="1:27" ht="276" x14ac:dyDescent="0.25">
      <c r="A12" s="9" t="s">
        <v>2245</v>
      </c>
      <c r="B12" s="18" t="s">
        <v>344</v>
      </c>
      <c r="C12" s="18" t="s">
        <v>208</v>
      </c>
      <c r="D12" s="9" t="s">
        <v>2607</v>
      </c>
      <c r="E12" s="18" t="s">
        <v>327</v>
      </c>
      <c r="F12" s="18" t="s">
        <v>328</v>
      </c>
      <c r="G12" s="18" t="s">
        <v>1262</v>
      </c>
      <c r="H12" s="9" t="s">
        <v>1300</v>
      </c>
      <c r="I12" s="9" t="s">
        <v>1309</v>
      </c>
      <c r="J12" s="9" t="s">
        <v>3390</v>
      </c>
      <c r="K12" s="9" t="s">
        <v>3391</v>
      </c>
      <c r="L12" s="9" t="s">
        <v>3392</v>
      </c>
      <c r="M12" s="9" t="s">
        <v>3393</v>
      </c>
      <c r="N12" s="9" t="s">
        <v>3394</v>
      </c>
      <c r="O12" s="9" t="s">
        <v>3395</v>
      </c>
      <c r="P12" s="9" t="s">
        <v>3396</v>
      </c>
      <c r="Q12" s="9" t="s">
        <v>3397</v>
      </c>
      <c r="R12" s="9" t="s">
        <v>3398</v>
      </c>
      <c r="S12" s="9" t="s">
        <v>3399</v>
      </c>
      <c r="T12" s="9" t="s">
        <v>3400</v>
      </c>
      <c r="U12" s="9" t="s">
        <v>3401</v>
      </c>
      <c r="V12" s="134" t="s">
        <v>2716</v>
      </c>
      <c r="W12" s="217" t="s">
        <v>3439</v>
      </c>
      <c r="X12" s="134" t="s">
        <v>3402</v>
      </c>
      <c r="Y12" s="18" t="s">
        <v>600</v>
      </c>
      <c r="Z12" s="134" t="s">
        <v>539</v>
      </c>
      <c r="AA12" s="134" t="s">
        <v>3403</v>
      </c>
    </row>
    <row r="13" spans="1:27" s="9" customFormat="1" ht="156" x14ac:dyDescent="0.25">
      <c r="A13" s="9" t="s">
        <v>2246</v>
      </c>
      <c r="B13" s="9" t="s">
        <v>344</v>
      </c>
      <c r="C13" s="9" t="s">
        <v>208</v>
      </c>
      <c r="D13" s="9" t="s">
        <v>2607</v>
      </c>
      <c r="E13" s="9" t="s">
        <v>342</v>
      </c>
      <c r="F13" s="9" t="s">
        <v>343</v>
      </c>
      <c r="G13" s="18" t="s">
        <v>1262</v>
      </c>
      <c r="H13" s="9" t="s">
        <v>3404</v>
      </c>
      <c r="I13" s="9" t="s">
        <v>1301</v>
      </c>
      <c r="Q13" s="9" t="s">
        <v>600</v>
      </c>
      <c r="R13" s="9" t="s">
        <v>539</v>
      </c>
      <c r="S13" s="9" t="s">
        <v>1262</v>
      </c>
      <c r="T13" s="9" t="s">
        <v>1262</v>
      </c>
      <c r="U13" s="134" t="s">
        <v>60</v>
      </c>
      <c r="V13" s="134" t="s">
        <v>2648</v>
      </c>
      <c r="W13" s="217" t="s">
        <v>3438</v>
      </c>
      <c r="X13" s="134" t="s">
        <v>3402</v>
      </c>
      <c r="Y13" s="9" t="s">
        <v>600</v>
      </c>
      <c r="Z13" s="134"/>
      <c r="AA13" s="134" t="s">
        <v>3405</v>
      </c>
    </row>
    <row r="14" spans="1:27" ht="180" x14ac:dyDescent="0.25">
      <c r="A14" s="9" t="s">
        <v>2247</v>
      </c>
      <c r="B14" s="18" t="s">
        <v>344</v>
      </c>
      <c r="C14" s="18" t="s">
        <v>208</v>
      </c>
      <c r="D14" s="9" t="s">
        <v>2607</v>
      </c>
      <c r="E14" s="18" t="s">
        <v>329</v>
      </c>
      <c r="F14" s="18" t="s">
        <v>330</v>
      </c>
      <c r="G14" s="18" t="s">
        <v>1262</v>
      </c>
      <c r="H14" s="18" t="s">
        <v>1939</v>
      </c>
      <c r="K14" s="18" t="s">
        <v>1940</v>
      </c>
      <c r="M14" s="18" t="s">
        <v>1941</v>
      </c>
      <c r="O14" s="18" t="s">
        <v>1942</v>
      </c>
      <c r="Q14" s="18" t="s">
        <v>600</v>
      </c>
      <c r="R14" s="18" t="s">
        <v>539</v>
      </c>
      <c r="S14" s="18" t="s">
        <v>1262</v>
      </c>
      <c r="T14" s="18" t="s">
        <v>1262</v>
      </c>
      <c r="U14" s="134" t="s">
        <v>60</v>
      </c>
      <c r="V14" s="134" t="s">
        <v>2886</v>
      </c>
      <c r="W14" s="217" t="s">
        <v>3406</v>
      </c>
      <c r="X14" s="134" t="s">
        <v>3407</v>
      </c>
      <c r="Y14" s="18" t="s">
        <v>600</v>
      </c>
      <c r="Z14" s="134" t="s">
        <v>539</v>
      </c>
      <c r="AA14" s="134" t="s">
        <v>539</v>
      </c>
    </row>
    <row r="15" spans="1:27" ht="264" x14ac:dyDescent="0.25">
      <c r="A15" s="9" t="s">
        <v>2248</v>
      </c>
      <c r="B15" s="18" t="s">
        <v>344</v>
      </c>
      <c r="C15" s="18" t="s">
        <v>208</v>
      </c>
      <c r="D15" s="9" t="s">
        <v>2607</v>
      </c>
      <c r="E15" s="18" t="s">
        <v>331</v>
      </c>
      <c r="F15" s="18" t="s">
        <v>332</v>
      </c>
      <c r="G15" s="18" t="s">
        <v>1262</v>
      </c>
      <c r="H15" s="18" t="s">
        <v>333</v>
      </c>
      <c r="I15" s="18" t="s">
        <v>1310</v>
      </c>
      <c r="Q15" s="18" t="s">
        <v>600</v>
      </c>
      <c r="R15" s="18" t="s">
        <v>539</v>
      </c>
      <c r="S15" s="18" t="s">
        <v>1262</v>
      </c>
      <c r="T15" s="18" t="s">
        <v>1262</v>
      </c>
      <c r="U15" s="134" t="s">
        <v>3408</v>
      </c>
      <c r="V15" s="134" t="s">
        <v>2649</v>
      </c>
      <c r="W15" s="134" t="s">
        <v>3409</v>
      </c>
      <c r="X15" s="134" t="s">
        <v>3410</v>
      </c>
      <c r="Y15" s="18" t="s">
        <v>600</v>
      </c>
      <c r="Z15" s="134" t="s">
        <v>539</v>
      </c>
      <c r="AA15" s="134" t="s">
        <v>539</v>
      </c>
    </row>
    <row r="16" spans="1:27" ht="120" x14ac:dyDescent="0.25">
      <c r="A16" s="9" t="s">
        <v>2249</v>
      </c>
      <c r="B16" s="18" t="s">
        <v>344</v>
      </c>
      <c r="C16" s="18" t="s">
        <v>208</v>
      </c>
      <c r="D16" s="9" t="s">
        <v>2607</v>
      </c>
      <c r="E16" s="18" t="s">
        <v>334</v>
      </c>
      <c r="F16" s="18" t="s">
        <v>335</v>
      </c>
      <c r="G16" s="18" t="s">
        <v>1262</v>
      </c>
      <c r="H16" s="18" t="s">
        <v>336</v>
      </c>
      <c r="I16" s="18" t="s">
        <v>1943</v>
      </c>
      <c r="J16" s="18" t="s">
        <v>3411</v>
      </c>
      <c r="K16" s="18" t="s">
        <v>3412</v>
      </c>
      <c r="L16" s="18" t="s">
        <v>3413</v>
      </c>
      <c r="M16" s="18" t="s">
        <v>3414</v>
      </c>
      <c r="N16" s="18" t="s">
        <v>3415</v>
      </c>
      <c r="O16" s="18" t="s">
        <v>3416</v>
      </c>
      <c r="P16" s="18" t="s">
        <v>3417</v>
      </c>
      <c r="Q16" s="18" t="s">
        <v>3418</v>
      </c>
      <c r="R16" s="18" t="s">
        <v>3419</v>
      </c>
      <c r="S16" s="18" t="s">
        <v>3420</v>
      </c>
      <c r="T16" s="18" t="s">
        <v>3421</v>
      </c>
      <c r="U16" s="18" t="s">
        <v>3422</v>
      </c>
      <c r="V16" s="134" t="s">
        <v>2648</v>
      </c>
      <c r="W16" s="134" t="s">
        <v>3423</v>
      </c>
      <c r="X16" s="134" t="s">
        <v>3424</v>
      </c>
      <c r="Y16" s="18" t="s">
        <v>600</v>
      </c>
      <c r="Z16" s="134"/>
      <c r="AA16" s="134" t="s">
        <v>539</v>
      </c>
    </row>
    <row r="17" spans="1:27" ht="168" x14ac:dyDescent="0.25">
      <c r="A17" s="9" t="s">
        <v>2250</v>
      </c>
      <c r="B17" s="18" t="s">
        <v>344</v>
      </c>
      <c r="C17" s="18" t="s">
        <v>208</v>
      </c>
      <c r="D17" s="9" t="s">
        <v>2607</v>
      </c>
      <c r="E17" s="18" t="s">
        <v>337</v>
      </c>
      <c r="F17" s="18" t="s">
        <v>338</v>
      </c>
      <c r="G17" s="18" t="s">
        <v>1262</v>
      </c>
      <c r="H17" s="18" t="s">
        <v>1478</v>
      </c>
      <c r="I17" s="18" t="s">
        <v>350</v>
      </c>
      <c r="J17" s="18" t="s">
        <v>3425</v>
      </c>
      <c r="K17" s="18" t="s">
        <v>3426</v>
      </c>
      <c r="L17" s="18" t="s">
        <v>3427</v>
      </c>
      <c r="M17" s="18" t="s">
        <v>3428</v>
      </c>
      <c r="N17" s="18" t="s">
        <v>3429</v>
      </c>
      <c r="O17" s="18" t="s">
        <v>3430</v>
      </c>
      <c r="P17" s="18" t="s">
        <v>3431</v>
      </c>
      <c r="Q17" s="18" t="s">
        <v>3432</v>
      </c>
      <c r="R17" s="18" t="s">
        <v>3433</v>
      </c>
      <c r="S17" s="18" t="s">
        <v>3434</v>
      </c>
      <c r="T17" s="18" t="s">
        <v>3435</v>
      </c>
      <c r="U17" s="18" t="s">
        <v>3436</v>
      </c>
      <c r="V17" s="134" t="s">
        <v>2647</v>
      </c>
      <c r="W17" s="134" t="s">
        <v>539</v>
      </c>
      <c r="X17" s="134" t="s">
        <v>539</v>
      </c>
      <c r="Y17" s="9" t="s">
        <v>544</v>
      </c>
      <c r="Z17" s="134">
        <v>0</v>
      </c>
      <c r="AA17" s="134" t="s">
        <v>3437</v>
      </c>
    </row>
    <row r="18" spans="1:27" ht="180" x14ac:dyDescent="0.25">
      <c r="A18" s="9" t="s">
        <v>2251</v>
      </c>
      <c r="B18" s="18" t="e">
        <f>O18/12</f>
        <v>#VALUE!</v>
      </c>
      <c r="C18" s="18" t="s">
        <v>208</v>
      </c>
      <c r="D18" s="9" t="s">
        <v>2607</v>
      </c>
      <c r="E18" s="18" t="s">
        <v>339</v>
      </c>
      <c r="F18" s="18" t="s">
        <v>340</v>
      </c>
      <c r="G18" s="18" t="s">
        <v>1262</v>
      </c>
      <c r="H18" s="18" t="s">
        <v>341</v>
      </c>
      <c r="I18" s="18" t="s">
        <v>1262</v>
      </c>
      <c r="K18" s="18" t="s">
        <v>1262</v>
      </c>
      <c r="M18" s="18" t="s">
        <v>1302</v>
      </c>
      <c r="O18" s="18" t="s">
        <v>1670</v>
      </c>
      <c r="P18" s="18" t="s">
        <v>1669</v>
      </c>
      <c r="Q18" s="9" t="s">
        <v>1669</v>
      </c>
      <c r="R18" s="18" t="s">
        <v>352</v>
      </c>
      <c r="S18" s="18" t="s">
        <v>1262</v>
      </c>
      <c r="T18" s="18" t="s">
        <v>57</v>
      </c>
      <c r="U18" s="134" t="s">
        <v>539</v>
      </c>
      <c r="V18" s="134" t="s">
        <v>2651</v>
      </c>
      <c r="W18" s="134" t="s">
        <v>539</v>
      </c>
      <c r="X18" s="134" t="s">
        <v>539</v>
      </c>
      <c r="Y18" s="9" t="s">
        <v>1669</v>
      </c>
      <c r="Z18" s="134" t="s">
        <v>539</v>
      </c>
      <c r="AA18" s="134" t="s">
        <v>539</v>
      </c>
    </row>
    <row r="19" spans="1:27" ht="168" x14ac:dyDescent="0.25">
      <c r="A19" s="9" t="s">
        <v>2252</v>
      </c>
      <c r="B19" s="18" t="s">
        <v>207</v>
      </c>
      <c r="C19" s="18" t="s">
        <v>208</v>
      </c>
      <c r="D19" s="9" t="s">
        <v>2607</v>
      </c>
      <c r="E19" s="18" t="s">
        <v>362</v>
      </c>
      <c r="G19" s="18" t="s">
        <v>1262</v>
      </c>
      <c r="H19" s="18" t="s">
        <v>357</v>
      </c>
      <c r="I19" s="18" t="s">
        <v>1262</v>
      </c>
      <c r="J19" s="145"/>
      <c r="K19" s="18" t="s">
        <v>368</v>
      </c>
      <c r="L19" s="145"/>
      <c r="M19" s="18" t="s">
        <v>1262</v>
      </c>
      <c r="N19" s="145"/>
      <c r="O19" s="18" t="s">
        <v>1262</v>
      </c>
      <c r="P19" s="145"/>
      <c r="Q19" s="18" t="s">
        <v>1262</v>
      </c>
      <c r="R19" s="18" t="s">
        <v>1262</v>
      </c>
      <c r="S19" s="18" t="s">
        <v>1262</v>
      </c>
      <c r="T19" s="18" t="s">
        <v>1262</v>
      </c>
      <c r="U19" s="134" t="s">
        <v>539</v>
      </c>
      <c r="V19" s="134" t="s">
        <v>2651</v>
      </c>
      <c r="W19" s="134" t="s">
        <v>539</v>
      </c>
      <c r="X19" s="134" t="s">
        <v>539</v>
      </c>
      <c r="Y19" s="18" t="s">
        <v>1262</v>
      </c>
      <c r="Z19" s="134" t="s">
        <v>539</v>
      </c>
      <c r="AA19" s="134" t="s">
        <v>539</v>
      </c>
    </row>
    <row r="20" spans="1:27" ht="96" x14ac:dyDescent="0.25">
      <c r="A20" s="9" t="s">
        <v>2253</v>
      </c>
      <c r="B20" s="18" t="s">
        <v>354</v>
      </c>
      <c r="C20" s="18" t="s">
        <v>355</v>
      </c>
      <c r="D20" s="9" t="s">
        <v>2607</v>
      </c>
      <c r="E20" s="18" t="s">
        <v>356</v>
      </c>
      <c r="G20" s="18" t="s">
        <v>1262</v>
      </c>
      <c r="H20" s="18" t="s">
        <v>358</v>
      </c>
      <c r="I20" s="18" t="s">
        <v>1262</v>
      </c>
      <c r="J20" s="18" t="s">
        <v>1262</v>
      </c>
      <c r="K20" s="18" t="s">
        <v>1262</v>
      </c>
      <c r="L20" s="18" t="s">
        <v>1262</v>
      </c>
      <c r="M20" s="18" t="s">
        <v>1262</v>
      </c>
      <c r="N20" s="18" t="s">
        <v>1262</v>
      </c>
      <c r="O20" s="18" t="s">
        <v>1262</v>
      </c>
      <c r="P20" s="18" t="s">
        <v>1262</v>
      </c>
      <c r="Q20" s="18" t="s">
        <v>1262</v>
      </c>
      <c r="R20" s="18" t="s">
        <v>1262</v>
      </c>
      <c r="S20" s="18" t="s">
        <v>1262</v>
      </c>
      <c r="T20" s="18" t="s">
        <v>1262</v>
      </c>
      <c r="U20" s="18" t="s">
        <v>1262</v>
      </c>
      <c r="V20" s="134" t="s">
        <v>2651</v>
      </c>
      <c r="W20" s="134" t="s">
        <v>539</v>
      </c>
      <c r="X20" s="134" t="s">
        <v>539</v>
      </c>
      <c r="Y20" s="18" t="s">
        <v>1262</v>
      </c>
      <c r="Z20" s="134" t="s">
        <v>539</v>
      </c>
      <c r="AA20" s="134" t="s">
        <v>539</v>
      </c>
    </row>
    <row r="21" spans="1:27" ht="144" x14ac:dyDescent="0.25">
      <c r="A21" s="9" t="s">
        <v>2254</v>
      </c>
      <c r="B21" s="18" t="s">
        <v>354</v>
      </c>
      <c r="C21" s="18" t="s">
        <v>355</v>
      </c>
      <c r="D21" s="9" t="s">
        <v>2607</v>
      </c>
      <c r="E21" s="18" t="s">
        <v>361</v>
      </c>
      <c r="G21" s="18" t="s">
        <v>1262</v>
      </c>
      <c r="H21" s="18" t="s">
        <v>359</v>
      </c>
      <c r="I21" s="18" t="s">
        <v>359</v>
      </c>
      <c r="J21" s="145"/>
      <c r="K21" s="18" t="s">
        <v>359</v>
      </c>
      <c r="L21" s="145"/>
      <c r="M21" s="18" t="s">
        <v>359</v>
      </c>
      <c r="N21" s="145"/>
      <c r="O21" s="18" t="s">
        <v>359</v>
      </c>
      <c r="P21" s="145"/>
      <c r="Q21" s="18" t="s">
        <v>1262</v>
      </c>
      <c r="R21" s="18" t="s">
        <v>1262</v>
      </c>
      <c r="S21" s="18" t="s">
        <v>1262</v>
      </c>
      <c r="T21" s="18" t="s">
        <v>1262</v>
      </c>
      <c r="U21" s="134"/>
      <c r="V21" s="134" t="s">
        <v>2654</v>
      </c>
      <c r="W21" s="134"/>
      <c r="X21" s="134"/>
      <c r="Y21" s="18" t="s">
        <v>1262</v>
      </c>
      <c r="Z21" s="134"/>
      <c r="AA21" s="134"/>
    </row>
    <row r="22" spans="1:27" ht="276" x14ac:dyDescent="0.25">
      <c r="A22" s="9" t="s">
        <v>2255</v>
      </c>
      <c r="B22" s="18" t="s">
        <v>207</v>
      </c>
      <c r="C22" s="18" t="s">
        <v>208</v>
      </c>
      <c r="D22" s="9" t="s">
        <v>2607</v>
      </c>
      <c r="E22" s="18" t="s">
        <v>360</v>
      </c>
      <c r="G22" s="18" t="s">
        <v>1262</v>
      </c>
      <c r="H22" s="18" t="s">
        <v>363</v>
      </c>
      <c r="I22" s="18" t="s">
        <v>1404</v>
      </c>
      <c r="J22" s="145"/>
      <c r="K22" s="18" t="s">
        <v>1404</v>
      </c>
      <c r="L22" s="145"/>
      <c r="M22" s="18" t="s">
        <v>1404</v>
      </c>
      <c r="N22" s="145"/>
      <c r="O22" s="18" t="s">
        <v>1404</v>
      </c>
      <c r="P22" s="145"/>
      <c r="Q22" s="18" t="s">
        <v>1262</v>
      </c>
      <c r="R22" s="18" t="s">
        <v>1262</v>
      </c>
      <c r="S22" s="18" t="s">
        <v>1262</v>
      </c>
      <c r="T22" s="18" t="s">
        <v>1262</v>
      </c>
      <c r="U22" s="134"/>
      <c r="V22" s="134" t="s">
        <v>2654</v>
      </c>
      <c r="W22" s="134"/>
      <c r="X22" s="134"/>
      <c r="Y22" s="18" t="s">
        <v>1262</v>
      </c>
      <c r="Z22" s="134"/>
      <c r="AA22" s="134"/>
    </row>
    <row r="23" spans="1:27" ht="216" x14ac:dyDescent="0.25">
      <c r="A23" s="9" t="s">
        <v>2256</v>
      </c>
      <c r="B23" s="18" t="s">
        <v>366</v>
      </c>
      <c r="C23" s="18" t="s">
        <v>365</v>
      </c>
      <c r="D23" s="9" t="s">
        <v>2607</v>
      </c>
      <c r="E23" s="18" t="s">
        <v>364</v>
      </c>
      <c r="G23" s="18" t="s">
        <v>1262</v>
      </c>
      <c r="H23" s="18" t="s">
        <v>367</v>
      </c>
      <c r="I23" s="18" t="s">
        <v>367</v>
      </c>
      <c r="J23" s="145"/>
      <c r="K23" s="18" t="s">
        <v>367</v>
      </c>
      <c r="L23" s="145"/>
      <c r="M23" s="18" t="s">
        <v>367</v>
      </c>
      <c r="N23" s="145"/>
      <c r="O23" s="18" t="s">
        <v>367</v>
      </c>
      <c r="P23" s="145"/>
      <c r="Q23" s="18" t="s">
        <v>1262</v>
      </c>
      <c r="R23" s="18" t="s">
        <v>1262</v>
      </c>
      <c r="S23" s="18" t="s">
        <v>1262</v>
      </c>
      <c r="T23" s="18" t="s">
        <v>1262</v>
      </c>
      <c r="U23" s="134" t="s">
        <v>539</v>
      </c>
      <c r="V23" s="134" t="s">
        <v>2651</v>
      </c>
      <c r="W23" s="134" t="s">
        <v>539</v>
      </c>
      <c r="X23" s="134" t="s">
        <v>539</v>
      </c>
      <c r="Y23" s="18" t="s">
        <v>1262</v>
      </c>
      <c r="Z23" s="134" t="s">
        <v>539</v>
      </c>
      <c r="AA23" s="134" t="s">
        <v>539</v>
      </c>
    </row>
    <row r="24" spans="1:27" x14ac:dyDescent="0.25">
      <c r="U24" s="134"/>
      <c r="V24" s="134" t="s">
        <v>2654</v>
      </c>
      <c r="W24" s="134"/>
      <c r="X24" s="134"/>
      <c r="Z24" s="134"/>
      <c r="AA24" s="134"/>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AA3:AA6"/>
    <mergeCell ref="W3:W6"/>
    <mergeCell ref="X3:X6"/>
    <mergeCell ref="Y3:Y6"/>
    <mergeCell ref="I5:J5"/>
    <mergeCell ref="U3:U6"/>
    <mergeCell ref="V3:V6"/>
    <mergeCell ref="S3:S6"/>
    <mergeCell ref="Z3:Z6"/>
    <mergeCell ref="I3:P3"/>
    <mergeCell ref="I4:J4"/>
    <mergeCell ref="K4:L4"/>
    <mergeCell ref="M4:N4"/>
    <mergeCell ref="O4:P4"/>
    <mergeCell ref="G3:G6"/>
    <mergeCell ref="A1:T1"/>
    <mergeCell ref="A2:T2"/>
    <mergeCell ref="A3:A6"/>
    <mergeCell ref="B3:B6"/>
    <mergeCell ref="C3:C6"/>
    <mergeCell ref="D3:D6"/>
    <mergeCell ref="E3:E6"/>
    <mergeCell ref="F3:F6"/>
    <mergeCell ref="H3:H6"/>
    <mergeCell ref="T3:T6"/>
    <mergeCell ref="Q3:Q6"/>
    <mergeCell ref="R3:R6"/>
    <mergeCell ref="K5:L5"/>
    <mergeCell ref="M5:N5"/>
    <mergeCell ref="O5:P5"/>
  </mergeCells>
  <conditionalFormatting sqref="V7:V32">
    <cfRule type="containsText" dxfId="439" priority="7" stopIfTrue="1" operator="containsText" text="Target Met">
      <formula>NOT(ISERROR(SEARCH("Target Met",V7)))</formula>
    </cfRule>
  </conditionalFormatting>
  <conditionalFormatting sqref="V7:V32">
    <cfRule type="containsText" dxfId="43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37" priority="3" stopIfTrue="1" operator="containsText" text="Target Exceeded">
      <formula>NOT(ISERROR(SEARCH("Target Exceeded",V7)))</formula>
    </cfRule>
    <cfRule type="containsText" dxfId="43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3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45" orientation="landscape" useFirstPageNumber="1" horizontalDpi="4294967295"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[9]Sheet1!#REF!</xm:f>
          </x14:formula1>
          <xm:sqref>V7:V32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Normal="100" zoomScaleSheetLayoutView="100" workbookViewId="0">
      <selection activeCell="C9" sqref="C9"/>
    </sheetView>
  </sheetViews>
  <sheetFormatPr defaultRowHeight="15" x14ac:dyDescent="0.25"/>
  <cols>
    <col min="1" max="9" width="9.140625" style="50"/>
    <col min="10" max="11" width="0" style="50" hidden="1" customWidth="1"/>
    <col min="12" max="16384" width="9.140625" style="50"/>
  </cols>
  <sheetData>
    <row r="1" spans="1:11" ht="23.25" customHeight="1" x14ac:dyDescent="0.35">
      <c r="A1" s="295" t="s">
        <v>3632</v>
      </c>
      <c r="B1" s="296"/>
      <c r="C1" s="296"/>
      <c r="D1" s="296"/>
      <c r="E1" s="296"/>
      <c r="F1" s="296"/>
      <c r="G1" s="296"/>
      <c r="H1" s="296"/>
      <c r="I1" s="297"/>
      <c r="J1" s="49"/>
      <c r="K1" s="49"/>
    </row>
    <row r="2" spans="1:11" ht="25.5" customHeight="1" x14ac:dyDescent="0.25">
      <c r="A2" s="298"/>
      <c r="B2" s="299"/>
      <c r="C2" s="299"/>
      <c r="D2" s="299"/>
      <c r="E2" s="299"/>
      <c r="F2" s="299"/>
      <c r="G2" s="299"/>
      <c r="H2" s="299"/>
      <c r="I2" s="300"/>
      <c r="J2" s="51"/>
      <c r="K2" s="52"/>
    </row>
    <row r="3" spans="1:11" x14ac:dyDescent="0.25">
      <c r="A3" s="53"/>
      <c r="B3" s="51"/>
      <c r="C3" s="51"/>
      <c r="D3" s="51"/>
      <c r="E3" s="51"/>
      <c r="F3" s="51"/>
      <c r="G3" s="51"/>
      <c r="H3" s="51"/>
      <c r="I3" s="52"/>
      <c r="J3" s="51"/>
      <c r="K3" s="52"/>
    </row>
    <row r="4" spans="1:11" x14ac:dyDescent="0.25">
      <c r="A4" s="53"/>
      <c r="B4" s="51"/>
      <c r="C4" s="51"/>
      <c r="D4" s="51"/>
      <c r="E4" s="51"/>
      <c r="F4" s="51"/>
      <c r="G4" s="51"/>
      <c r="H4" s="51"/>
      <c r="I4" s="52"/>
      <c r="J4" s="51"/>
      <c r="K4" s="52"/>
    </row>
    <row r="5" spans="1:11" x14ac:dyDescent="0.25">
      <c r="A5" s="53"/>
      <c r="B5" s="51"/>
      <c r="C5" s="51"/>
      <c r="D5" s="51"/>
      <c r="E5" s="51"/>
      <c r="F5" s="51"/>
      <c r="G5" s="51"/>
      <c r="H5" s="51"/>
      <c r="I5" s="52"/>
      <c r="J5" s="51"/>
      <c r="K5" s="52"/>
    </row>
    <row r="6" spans="1:11" x14ac:dyDescent="0.25">
      <c r="A6" s="53"/>
      <c r="B6" s="51"/>
      <c r="C6" s="51"/>
      <c r="D6" s="51"/>
      <c r="E6" s="51"/>
      <c r="F6" s="51"/>
      <c r="G6" s="51"/>
      <c r="H6" s="51"/>
      <c r="I6" s="52"/>
      <c r="J6" s="51"/>
      <c r="K6" s="52"/>
    </row>
    <row r="7" spans="1:11" x14ac:dyDescent="0.25">
      <c r="A7" s="53"/>
      <c r="B7" s="51"/>
      <c r="C7" s="51"/>
      <c r="D7" s="51"/>
      <c r="E7" s="51"/>
      <c r="F7" s="51"/>
      <c r="G7" s="51"/>
      <c r="H7" s="51"/>
      <c r="I7" s="52"/>
      <c r="J7" s="51"/>
      <c r="K7" s="52"/>
    </row>
    <row r="8" spans="1:11" x14ac:dyDescent="0.25">
      <c r="A8" s="53"/>
      <c r="B8" s="51"/>
      <c r="C8" s="51"/>
      <c r="D8" s="51"/>
      <c r="E8" s="51"/>
      <c r="F8" s="51"/>
      <c r="G8" s="51"/>
      <c r="H8" s="51"/>
      <c r="I8" s="52"/>
      <c r="J8" s="51"/>
      <c r="K8" s="52"/>
    </row>
    <row r="9" spans="1:11" x14ac:dyDescent="0.25">
      <c r="A9" s="53"/>
      <c r="B9" s="51"/>
      <c r="C9" s="51"/>
      <c r="D9" s="51"/>
      <c r="E9" s="51"/>
      <c r="F9" s="51"/>
      <c r="G9" s="51"/>
      <c r="H9" s="51"/>
      <c r="I9" s="52"/>
      <c r="J9" s="51"/>
      <c r="K9" s="52"/>
    </row>
    <row r="10" spans="1:11" x14ac:dyDescent="0.25">
      <c r="A10" s="53"/>
      <c r="B10" s="51"/>
      <c r="C10" s="51"/>
      <c r="D10" s="51"/>
      <c r="E10" s="51"/>
      <c r="F10" s="51"/>
      <c r="G10" s="51"/>
      <c r="H10" s="51"/>
      <c r="I10" s="52"/>
      <c r="J10" s="51"/>
      <c r="K10" s="52"/>
    </row>
    <row r="11" spans="1:11" x14ac:dyDescent="0.25">
      <c r="A11" s="53"/>
      <c r="B11" s="51"/>
      <c r="C11" s="51"/>
      <c r="D11" s="51"/>
      <c r="E11" s="51"/>
      <c r="F11" s="51"/>
      <c r="G11" s="51"/>
      <c r="H11" s="51"/>
      <c r="I11" s="52"/>
      <c r="J11" s="51"/>
      <c r="K11" s="52"/>
    </row>
    <row r="12" spans="1:11" x14ac:dyDescent="0.25">
      <c r="A12" s="53"/>
      <c r="B12" s="51"/>
      <c r="C12" s="51"/>
      <c r="D12" s="51"/>
      <c r="E12" s="51"/>
      <c r="F12" s="51"/>
      <c r="G12" s="51"/>
      <c r="H12" s="51"/>
      <c r="I12" s="52"/>
      <c r="J12" s="51"/>
      <c r="K12" s="52"/>
    </row>
    <row r="13" spans="1:11" x14ac:dyDescent="0.25">
      <c r="A13" s="53"/>
      <c r="B13" s="51"/>
      <c r="C13" s="51"/>
      <c r="D13" s="51"/>
      <c r="E13" s="51"/>
      <c r="F13" s="51"/>
      <c r="G13" s="51"/>
      <c r="H13" s="51"/>
      <c r="I13" s="52"/>
      <c r="J13" s="51"/>
      <c r="K13" s="52"/>
    </row>
    <row r="14" spans="1:11" x14ac:dyDescent="0.25">
      <c r="A14" s="53"/>
      <c r="B14" s="51"/>
      <c r="C14" s="51"/>
      <c r="D14" s="51"/>
      <c r="E14" s="51"/>
      <c r="F14" s="51"/>
      <c r="G14" s="51"/>
      <c r="H14" s="51"/>
      <c r="I14" s="52"/>
      <c r="J14" s="51"/>
      <c r="K14" s="52"/>
    </row>
    <row r="15" spans="1:11" x14ac:dyDescent="0.25">
      <c r="A15" s="53"/>
      <c r="B15" s="51"/>
      <c r="C15" s="51"/>
      <c r="D15" s="51"/>
      <c r="E15" s="51"/>
      <c r="F15" s="51"/>
      <c r="G15" s="51"/>
      <c r="H15" s="51"/>
      <c r="I15" s="52"/>
      <c r="J15" s="51"/>
      <c r="K15" s="52"/>
    </row>
    <row r="16" spans="1:11" x14ac:dyDescent="0.25">
      <c r="A16" s="53"/>
      <c r="B16" s="51"/>
      <c r="C16" s="51"/>
      <c r="D16" s="51"/>
      <c r="E16" s="51"/>
      <c r="F16" s="51"/>
      <c r="G16" s="51"/>
      <c r="H16" s="51"/>
      <c r="I16" s="52"/>
      <c r="J16" s="51"/>
      <c r="K16" s="52"/>
    </row>
    <row r="17" spans="1:11" x14ac:dyDescent="0.25">
      <c r="A17" s="53"/>
      <c r="B17" s="51"/>
      <c r="C17" s="51"/>
      <c r="D17" s="51"/>
      <c r="E17" s="51"/>
      <c r="F17" s="51"/>
      <c r="G17" s="51"/>
      <c r="H17" s="51"/>
      <c r="I17" s="52"/>
      <c r="J17" s="51"/>
      <c r="K17" s="52"/>
    </row>
    <row r="18" spans="1:11" x14ac:dyDescent="0.25">
      <c r="A18" s="53"/>
      <c r="B18" s="51"/>
      <c r="C18" s="51"/>
      <c r="D18" s="51"/>
      <c r="E18" s="51"/>
      <c r="F18" s="51"/>
      <c r="G18" s="51"/>
      <c r="H18" s="51"/>
      <c r="I18" s="52"/>
      <c r="J18" s="51"/>
      <c r="K18" s="52"/>
    </row>
    <row r="19" spans="1:11" x14ac:dyDescent="0.25">
      <c r="A19" s="53"/>
      <c r="B19" s="51"/>
      <c r="C19" s="51"/>
      <c r="D19" s="51"/>
      <c r="E19" s="51"/>
      <c r="F19" s="51"/>
      <c r="G19" s="51"/>
      <c r="H19" s="51"/>
      <c r="I19" s="52"/>
      <c r="J19" s="51"/>
      <c r="K19" s="52"/>
    </row>
    <row r="20" spans="1:11" x14ac:dyDescent="0.25">
      <c r="A20" s="53"/>
      <c r="B20" s="51"/>
      <c r="C20" s="51"/>
      <c r="D20" s="51"/>
      <c r="E20" s="51"/>
      <c r="F20" s="51"/>
      <c r="G20" s="51"/>
      <c r="H20" s="51"/>
      <c r="I20" s="52"/>
      <c r="J20" s="51"/>
      <c r="K20" s="52"/>
    </row>
    <row r="21" spans="1:11" x14ac:dyDescent="0.25">
      <c r="A21" s="53"/>
      <c r="B21" s="51"/>
      <c r="C21" s="51"/>
      <c r="D21" s="51"/>
      <c r="E21" s="51"/>
      <c r="F21" s="51"/>
      <c r="G21" s="51"/>
      <c r="H21" s="51"/>
      <c r="I21" s="52"/>
      <c r="J21" s="51"/>
      <c r="K21" s="52"/>
    </row>
    <row r="22" spans="1:11" x14ac:dyDescent="0.25">
      <c r="A22" s="53"/>
      <c r="B22" s="51"/>
      <c r="C22" s="51"/>
      <c r="D22" s="51"/>
      <c r="E22" s="51"/>
      <c r="F22" s="51"/>
      <c r="G22" s="51"/>
      <c r="H22" s="51"/>
      <c r="I22" s="52"/>
      <c r="J22" s="51"/>
      <c r="K22" s="52"/>
    </row>
    <row r="23" spans="1:11" x14ac:dyDescent="0.25">
      <c r="A23" s="53"/>
      <c r="B23" s="51"/>
      <c r="C23" s="51"/>
      <c r="D23" s="51"/>
      <c r="E23" s="51"/>
      <c r="F23" s="51"/>
      <c r="G23" s="51"/>
      <c r="H23" s="51"/>
      <c r="I23" s="52"/>
      <c r="J23" s="51"/>
      <c r="K23" s="52"/>
    </row>
    <row r="24" spans="1:11" x14ac:dyDescent="0.25">
      <c r="A24" s="53"/>
      <c r="B24" s="51"/>
      <c r="C24" s="51"/>
      <c r="D24" s="51"/>
      <c r="E24" s="51"/>
      <c r="F24" s="51"/>
      <c r="G24" s="51"/>
      <c r="H24" s="51"/>
      <c r="I24" s="52"/>
      <c r="J24" s="51"/>
      <c r="K24" s="52"/>
    </row>
    <row r="25" spans="1:11" x14ac:dyDescent="0.25">
      <c r="A25" s="53"/>
      <c r="B25" s="51"/>
      <c r="C25" s="51"/>
      <c r="D25" s="51"/>
      <c r="E25" s="51"/>
      <c r="F25" s="51"/>
      <c r="G25" s="51"/>
      <c r="H25" s="51"/>
      <c r="I25" s="52"/>
      <c r="J25" s="51"/>
      <c r="K25" s="52"/>
    </row>
    <row r="26" spans="1:11" x14ac:dyDescent="0.25">
      <c r="A26" s="53"/>
      <c r="B26" s="51"/>
      <c r="C26" s="51"/>
      <c r="D26" s="51"/>
      <c r="E26" s="51"/>
      <c r="F26" s="51"/>
      <c r="G26" s="51"/>
      <c r="H26" s="51"/>
      <c r="I26" s="52"/>
      <c r="J26" s="51"/>
      <c r="K26" s="52"/>
    </row>
    <row r="27" spans="1:11" x14ac:dyDescent="0.25">
      <c r="A27" s="53"/>
      <c r="B27" s="51"/>
      <c r="C27" s="51"/>
      <c r="D27" s="51"/>
      <c r="E27" s="51"/>
      <c r="F27" s="51"/>
      <c r="G27" s="51"/>
      <c r="H27" s="51"/>
      <c r="I27" s="52"/>
      <c r="J27" s="51"/>
      <c r="K27" s="52"/>
    </row>
    <row r="28" spans="1:11" x14ac:dyDescent="0.25">
      <c r="A28" s="53"/>
      <c r="B28" s="51"/>
      <c r="C28" s="51"/>
      <c r="D28" s="51"/>
      <c r="E28" s="51"/>
      <c r="F28" s="51"/>
      <c r="G28" s="51"/>
      <c r="H28" s="51"/>
      <c r="I28" s="52"/>
      <c r="J28" s="51"/>
      <c r="K28" s="52"/>
    </row>
    <row r="29" spans="1:11" x14ac:dyDescent="0.25">
      <c r="A29" s="53"/>
      <c r="B29" s="51"/>
      <c r="C29" s="51"/>
      <c r="D29" s="51"/>
      <c r="E29" s="51"/>
      <c r="F29" s="51"/>
      <c r="G29" s="51"/>
      <c r="H29" s="51"/>
      <c r="I29" s="52"/>
      <c r="J29" s="51"/>
      <c r="K29" s="52"/>
    </row>
    <row r="30" spans="1:11" x14ac:dyDescent="0.25">
      <c r="A30" s="53"/>
      <c r="B30" s="51"/>
      <c r="C30" s="51"/>
      <c r="D30" s="51"/>
      <c r="E30" s="51"/>
      <c r="F30" s="51"/>
      <c r="G30" s="51"/>
      <c r="H30" s="51"/>
      <c r="I30" s="52"/>
      <c r="J30" s="51"/>
      <c r="K30" s="52"/>
    </row>
    <row r="31" spans="1:11" x14ac:dyDescent="0.25">
      <c r="A31" s="53"/>
      <c r="B31" s="51"/>
      <c r="C31" s="51"/>
      <c r="D31" s="51"/>
      <c r="E31" s="51"/>
      <c r="F31" s="51"/>
      <c r="G31" s="51"/>
      <c r="H31" s="51"/>
      <c r="I31" s="52"/>
      <c r="J31" s="51"/>
      <c r="K31" s="52"/>
    </row>
    <row r="32" spans="1:11" ht="60" customHeight="1" x14ac:dyDescent="0.35">
      <c r="A32" s="53"/>
      <c r="B32" s="301" t="s">
        <v>1889</v>
      </c>
      <c r="C32" s="301"/>
      <c r="D32" s="301"/>
      <c r="E32" s="301"/>
      <c r="F32" s="301"/>
      <c r="G32" s="301"/>
      <c r="H32" s="301"/>
      <c r="I32" s="335"/>
      <c r="J32" s="12"/>
      <c r="K32" s="52"/>
    </row>
    <row r="33" spans="1:11" x14ac:dyDescent="0.25">
      <c r="A33" s="53"/>
      <c r="B33" s="54"/>
      <c r="C33" s="54"/>
      <c r="D33" s="54"/>
      <c r="E33" s="54"/>
      <c r="F33" s="54"/>
      <c r="G33" s="54"/>
      <c r="H33" s="54"/>
      <c r="I33" s="55"/>
      <c r="J33" s="54"/>
      <c r="K33" s="52"/>
    </row>
    <row r="34" spans="1:11" ht="60" customHeight="1" x14ac:dyDescent="0.35">
      <c r="A34" s="53"/>
      <c r="B34" s="336"/>
      <c r="C34" s="336"/>
      <c r="D34" s="336"/>
      <c r="E34" s="336"/>
      <c r="F34" s="336"/>
      <c r="G34" s="336"/>
      <c r="H34" s="336"/>
      <c r="I34" s="337"/>
      <c r="J34" s="12"/>
      <c r="K34" s="52"/>
    </row>
    <row r="35" spans="1:11" x14ac:dyDescent="0.25">
      <c r="A35" s="53"/>
      <c r="B35" s="54"/>
      <c r="C35" s="54"/>
      <c r="D35" s="54"/>
      <c r="E35" s="56"/>
      <c r="F35" s="54"/>
      <c r="G35" s="54"/>
      <c r="H35" s="54"/>
      <c r="I35" s="55"/>
      <c r="J35" s="54"/>
      <c r="K35" s="52"/>
    </row>
    <row r="36" spans="1:11" ht="23.25" customHeight="1" x14ac:dyDescent="0.35">
      <c r="A36" s="338" t="s">
        <v>54</v>
      </c>
      <c r="B36" s="339"/>
      <c r="C36" s="339"/>
      <c r="D36" s="339"/>
      <c r="E36" s="339"/>
      <c r="F36" s="339"/>
      <c r="G36" s="339"/>
      <c r="H36" s="339"/>
      <c r="I36" s="340"/>
      <c r="J36" s="13"/>
      <c r="K36" s="57"/>
    </row>
  </sheetData>
  <mergeCells count="4">
    <mergeCell ref="B32:I32"/>
    <mergeCell ref="B34:I34"/>
    <mergeCell ref="A36:I36"/>
    <mergeCell ref="A1:I2"/>
  </mergeCells>
  <pageMargins left="0.70866141732283472" right="0.70866141732283472" top="0.74803149606299213" bottom="0.74803149606299213" header="0.31496062992125984" footer="0.31496062992125984"/>
  <pageSetup scale="89" firstPageNumber="52" orientation="portrait" useFirstPageNumber="1" r:id="rId1"/>
  <headerFooter>
    <oddFooter>Page &amp;P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3637</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1" spans="1:14" ht="18.75" x14ac:dyDescent="0.3">
      <c r="F11" s="267"/>
      <c r="G11" s="267"/>
    </row>
    <row r="12" spans="1:14" ht="18.75" x14ac:dyDescent="0.3">
      <c r="D12" s="271">
        <v>1</v>
      </c>
      <c r="E12" s="272" t="s">
        <v>3638</v>
      </c>
      <c r="F12" s="267"/>
      <c r="G12" s="267"/>
    </row>
    <row r="13" spans="1:14" ht="18.75" x14ac:dyDescent="0.3">
      <c r="D13" s="267"/>
      <c r="E13" s="267"/>
      <c r="F13" s="267"/>
      <c r="G13" s="267"/>
    </row>
    <row r="14" spans="1:14" ht="18.75" x14ac:dyDescent="0.3">
      <c r="D14" s="273">
        <v>1.1000000000000001</v>
      </c>
      <c r="E14" s="272" t="s">
        <v>3553</v>
      </c>
      <c r="F14" s="267">
        <v>50</v>
      </c>
      <c r="G14" s="267"/>
    </row>
    <row r="15" spans="1:14" ht="18.75" x14ac:dyDescent="0.3">
      <c r="D15" s="267" t="s">
        <v>3549</v>
      </c>
      <c r="E15" s="285" t="s">
        <v>3551</v>
      </c>
      <c r="F15" s="267">
        <v>50</v>
      </c>
      <c r="G15" s="267"/>
    </row>
    <row r="16" spans="1:14" ht="18.75" x14ac:dyDescent="0.3">
      <c r="D16" s="267" t="s">
        <v>3550</v>
      </c>
      <c r="E16" s="272" t="s">
        <v>3640</v>
      </c>
      <c r="F16" s="267">
        <v>0</v>
      </c>
      <c r="G16" s="267"/>
    </row>
    <row r="17" spans="4:13" ht="18.75" x14ac:dyDescent="0.3">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3639</v>
      </c>
      <c r="F45" s="275" t="s">
        <v>3627</v>
      </c>
      <c r="G45" s="275" t="s">
        <v>3639</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53" orientation="portrait" useFirstPageNumber="1" r:id="rId1"/>
  <headerFooter>
    <oddFooter>Page &amp;P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3699</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3699</v>
      </c>
      <c r="F12" s="267"/>
    </row>
    <row r="13" spans="1:14" ht="18.75" x14ac:dyDescent="0.3">
      <c r="D13" s="267"/>
      <c r="E13" s="267"/>
      <c r="F13" s="267"/>
    </row>
    <row r="14" spans="1:14" ht="18.75" x14ac:dyDescent="0.3">
      <c r="D14" s="273">
        <v>1.1000000000000001</v>
      </c>
      <c r="E14" s="272" t="s">
        <v>3553</v>
      </c>
      <c r="F14" s="267">
        <v>8</v>
      </c>
    </row>
    <row r="15" spans="1:14" ht="18.75" x14ac:dyDescent="0.3">
      <c r="D15" s="267" t="s">
        <v>3549</v>
      </c>
      <c r="E15" s="285" t="s">
        <v>3551</v>
      </c>
      <c r="F15" s="267">
        <v>8</v>
      </c>
    </row>
    <row r="16" spans="1:14" ht="18.75" x14ac:dyDescent="0.3">
      <c r="D16" s="267" t="s">
        <v>3550</v>
      </c>
      <c r="E16" s="272" t="s">
        <v>3552</v>
      </c>
      <c r="F16" s="267">
        <v>0</v>
      </c>
    </row>
    <row r="17" spans="4:13" ht="18.75" x14ac:dyDescent="0.3">
      <c r="D17" s="267"/>
      <c r="E17" s="267"/>
      <c r="F17" s="267"/>
      <c r="M17" s="284"/>
    </row>
    <row r="18" spans="4:13" ht="18.75" x14ac:dyDescent="0.3">
      <c r="D18" s="273">
        <v>1.2</v>
      </c>
      <c r="E18" s="267" t="s">
        <v>3841</v>
      </c>
      <c r="F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3627</v>
      </c>
      <c r="F45" s="275" t="s">
        <v>3627</v>
      </c>
      <c r="G45" s="275" t="s">
        <v>3627</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54" orientation="portrait" useFirstPageNumber="1" r:id="rId1"/>
  <headerFooter>
    <oddFooter>Page &amp;P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6.7109375" style="18" customWidth="1"/>
    <col min="5" max="5" width="13.42578125" style="18"/>
    <col min="6" max="6" width="0" style="18" hidden="1" customWidth="1"/>
    <col min="7" max="9" width="13.42578125" style="18"/>
    <col min="10"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4.25" customHeight="1" x14ac:dyDescent="0.25">
      <c r="A1" s="313" t="s">
        <v>2558</v>
      </c>
      <c r="B1" s="313"/>
      <c r="C1" s="313"/>
      <c r="D1" s="313"/>
      <c r="E1" s="313"/>
      <c r="F1" s="313"/>
      <c r="G1" s="313"/>
      <c r="H1" s="313"/>
      <c r="I1" s="313"/>
      <c r="J1" s="313"/>
      <c r="K1" s="313"/>
      <c r="L1" s="313"/>
      <c r="M1" s="313"/>
      <c r="N1" s="313"/>
      <c r="O1" s="313"/>
      <c r="P1" s="313"/>
      <c r="Q1" s="313"/>
      <c r="R1" s="313"/>
      <c r="S1" s="313"/>
      <c r="T1" s="313"/>
      <c r="U1" s="137"/>
      <c r="V1" s="146"/>
      <c r="W1" s="140"/>
      <c r="X1" s="137"/>
      <c r="Y1" s="138"/>
      <c r="Z1" s="140"/>
      <c r="AA1" s="140"/>
    </row>
    <row r="2" spans="1:27" s="141" customFormat="1" ht="18" customHeight="1" x14ac:dyDescent="0.25">
      <c r="A2" s="313" t="s">
        <v>371</v>
      </c>
      <c r="B2" s="313"/>
      <c r="C2" s="313"/>
      <c r="D2" s="313"/>
      <c r="E2" s="313"/>
      <c r="F2" s="313"/>
      <c r="G2" s="313"/>
      <c r="H2" s="313"/>
      <c r="I2" s="313"/>
      <c r="J2" s="313"/>
      <c r="K2" s="313"/>
      <c r="L2" s="313"/>
      <c r="M2" s="313"/>
      <c r="N2" s="313"/>
      <c r="O2" s="313"/>
      <c r="P2" s="313"/>
      <c r="Q2" s="313"/>
      <c r="R2" s="313"/>
      <c r="S2" s="313"/>
      <c r="T2" s="313"/>
      <c r="U2" s="137"/>
      <c r="V2" s="146"/>
      <c r="W2" s="140"/>
      <c r="X2" s="137"/>
      <c r="Y2" s="138"/>
      <c r="Z2" s="140"/>
      <c r="AA2" s="140"/>
    </row>
    <row r="3" spans="1:27" s="141" customFormat="1" ht="28.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1" customFormat="1" ht="21" customHeight="1" x14ac:dyDescent="0.25">
      <c r="A6" s="313"/>
      <c r="B6" s="313"/>
      <c r="C6" s="313"/>
      <c r="D6" s="313"/>
      <c r="E6" s="313"/>
      <c r="F6" s="313"/>
      <c r="G6" s="313"/>
      <c r="H6" s="313"/>
      <c r="I6" s="139" t="s">
        <v>15</v>
      </c>
      <c r="J6" s="139" t="s">
        <v>16</v>
      </c>
      <c r="K6" s="139" t="s">
        <v>15</v>
      </c>
      <c r="L6" s="139" t="s">
        <v>16</v>
      </c>
      <c r="M6" s="139" t="s">
        <v>15</v>
      </c>
      <c r="N6" s="139" t="s">
        <v>16</v>
      </c>
      <c r="O6" s="139" t="s">
        <v>15</v>
      </c>
      <c r="P6" s="139" t="s">
        <v>16</v>
      </c>
      <c r="Q6" s="313"/>
      <c r="R6" s="313"/>
      <c r="S6" s="313"/>
      <c r="T6" s="313"/>
      <c r="U6" s="316"/>
      <c r="V6" s="316"/>
      <c r="W6" s="316"/>
      <c r="X6" s="316"/>
      <c r="Y6" s="313"/>
      <c r="Z6" s="316"/>
      <c r="AA6" s="319"/>
    </row>
    <row r="7" spans="1:27" ht="72" x14ac:dyDescent="0.25">
      <c r="A7" s="18" t="s">
        <v>372</v>
      </c>
      <c r="B7" s="18" t="s">
        <v>354</v>
      </c>
      <c r="C7" s="18" t="s">
        <v>355</v>
      </c>
      <c r="D7" s="18" t="s">
        <v>2608</v>
      </c>
      <c r="E7" s="18" t="s">
        <v>373</v>
      </c>
      <c r="F7" s="18" t="s">
        <v>374</v>
      </c>
      <c r="G7" s="18" t="s">
        <v>1262</v>
      </c>
      <c r="H7" s="18" t="s">
        <v>375</v>
      </c>
      <c r="I7" s="18" t="s">
        <v>376</v>
      </c>
      <c r="J7" s="18" t="s">
        <v>74</v>
      </c>
      <c r="Q7" s="18" t="s">
        <v>600</v>
      </c>
      <c r="R7" s="18" t="s">
        <v>1262</v>
      </c>
      <c r="S7" s="18" t="s">
        <v>1262</v>
      </c>
      <c r="T7" s="18" t="s">
        <v>1262</v>
      </c>
      <c r="U7" s="134" t="s">
        <v>3327</v>
      </c>
      <c r="V7" s="134" t="s">
        <v>2649</v>
      </c>
      <c r="W7" s="134"/>
      <c r="X7" s="134"/>
      <c r="Y7" s="18" t="s">
        <v>600</v>
      </c>
      <c r="Z7" s="134"/>
      <c r="AA7" s="134" t="s">
        <v>3327</v>
      </c>
    </row>
    <row r="8" spans="1:27" ht="72" x14ac:dyDescent="0.25">
      <c r="B8" s="18" t="s">
        <v>354</v>
      </c>
      <c r="C8" s="18" t="s">
        <v>355</v>
      </c>
      <c r="D8" s="18" t="s">
        <v>2608</v>
      </c>
      <c r="E8" s="18" t="s">
        <v>377</v>
      </c>
      <c r="F8" s="18" t="s">
        <v>378</v>
      </c>
      <c r="G8" s="18" t="s">
        <v>1262</v>
      </c>
      <c r="H8" s="18" t="s">
        <v>379</v>
      </c>
      <c r="I8" s="18" t="s">
        <v>380</v>
      </c>
      <c r="J8" s="18" t="s">
        <v>74</v>
      </c>
      <c r="Q8" s="18" t="s">
        <v>600</v>
      </c>
      <c r="R8" s="18" t="s">
        <v>1262</v>
      </c>
      <c r="S8" s="18" t="s">
        <v>1262</v>
      </c>
      <c r="T8" s="18" t="s">
        <v>1262</v>
      </c>
      <c r="U8" s="134" t="s">
        <v>3327</v>
      </c>
      <c r="V8" s="134" t="s">
        <v>2649</v>
      </c>
      <c r="W8" s="134"/>
      <c r="X8" s="134"/>
      <c r="Y8" s="18" t="s">
        <v>600</v>
      </c>
      <c r="Z8" s="134"/>
      <c r="AA8" s="134" t="s">
        <v>3327</v>
      </c>
    </row>
    <row r="9" spans="1:27" ht="72" x14ac:dyDescent="0.25">
      <c r="A9" s="18" t="s">
        <v>381</v>
      </c>
      <c r="B9" s="18" t="s">
        <v>354</v>
      </c>
      <c r="C9" s="18" t="s">
        <v>355</v>
      </c>
      <c r="D9" s="18" t="s">
        <v>2608</v>
      </c>
      <c r="E9" s="18" t="s">
        <v>382</v>
      </c>
      <c r="F9" s="18" t="s">
        <v>383</v>
      </c>
      <c r="G9" s="18" t="s">
        <v>1262</v>
      </c>
      <c r="H9" s="18" t="s">
        <v>383</v>
      </c>
      <c r="I9" s="18" t="s">
        <v>383</v>
      </c>
      <c r="J9" s="18" t="s">
        <v>74</v>
      </c>
      <c r="K9" s="18" t="s">
        <v>383</v>
      </c>
      <c r="M9" s="18" t="s">
        <v>383</v>
      </c>
      <c r="O9" s="18" t="s">
        <v>383</v>
      </c>
      <c r="Q9" s="18" t="s">
        <v>600</v>
      </c>
      <c r="R9" s="18" t="s">
        <v>1262</v>
      </c>
      <c r="S9" s="18" t="s">
        <v>1262</v>
      </c>
      <c r="T9" s="18" t="s">
        <v>1262</v>
      </c>
      <c r="U9" s="195">
        <v>1</v>
      </c>
      <c r="V9" s="134" t="s">
        <v>2647</v>
      </c>
      <c r="W9" s="134"/>
      <c r="X9" s="134"/>
      <c r="Y9" s="18" t="s">
        <v>600</v>
      </c>
      <c r="Z9" s="134"/>
      <c r="AA9" s="134" t="s">
        <v>3329</v>
      </c>
    </row>
    <row r="10" spans="1:27" ht="72" x14ac:dyDescent="0.25">
      <c r="A10" s="18" t="s">
        <v>384</v>
      </c>
      <c r="B10" s="18" t="s">
        <v>354</v>
      </c>
      <c r="C10" s="18" t="s">
        <v>355</v>
      </c>
      <c r="D10" s="18" t="s">
        <v>2608</v>
      </c>
      <c r="E10" s="18" t="s">
        <v>385</v>
      </c>
      <c r="F10" s="18" t="s">
        <v>383</v>
      </c>
      <c r="G10" s="18" t="s">
        <v>1262</v>
      </c>
      <c r="H10" s="18" t="s">
        <v>383</v>
      </c>
      <c r="I10" s="18" t="s">
        <v>383</v>
      </c>
      <c r="J10" s="18" t="s">
        <v>74</v>
      </c>
      <c r="K10" s="18" t="s">
        <v>383</v>
      </c>
      <c r="M10" s="18" t="s">
        <v>383</v>
      </c>
      <c r="O10" s="18" t="s">
        <v>383</v>
      </c>
      <c r="Q10" s="18" t="s">
        <v>600</v>
      </c>
      <c r="R10" s="18" t="s">
        <v>1262</v>
      </c>
      <c r="S10" s="18" t="s">
        <v>1262</v>
      </c>
      <c r="T10" s="18" t="s">
        <v>1262</v>
      </c>
      <c r="U10" s="195">
        <v>1</v>
      </c>
      <c r="V10" s="134" t="s">
        <v>2647</v>
      </c>
      <c r="W10" s="134"/>
      <c r="X10" s="134"/>
      <c r="Y10" s="18" t="s">
        <v>600</v>
      </c>
      <c r="Z10" s="134"/>
      <c r="AA10" s="134" t="s">
        <v>3329</v>
      </c>
    </row>
    <row r="11" spans="1:27" ht="132" x14ac:dyDescent="0.25">
      <c r="A11" s="18" t="s">
        <v>386</v>
      </c>
      <c r="B11" s="18" t="s">
        <v>354</v>
      </c>
      <c r="C11" s="18" t="s">
        <v>355</v>
      </c>
      <c r="D11" s="18" t="s">
        <v>2608</v>
      </c>
      <c r="E11" s="18" t="s">
        <v>387</v>
      </c>
      <c r="F11" s="18" t="s">
        <v>388</v>
      </c>
      <c r="G11" s="18" t="s">
        <v>1262</v>
      </c>
      <c r="H11" s="18" t="s">
        <v>389</v>
      </c>
      <c r="J11" s="18" t="s">
        <v>74</v>
      </c>
      <c r="M11" s="18" t="s">
        <v>390</v>
      </c>
      <c r="O11" s="18" t="s">
        <v>391</v>
      </c>
      <c r="Q11" s="18" t="s">
        <v>600</v>
      </c>
      <c r="R11" s="18" t="s">
        <v>1262</v>
      </c>
      <c r="S11" s="18" t="s">
        <v>1262</v>
      </c>
      <c r="T11" s="18" t="s">
        <v>1262</v>
      </c>
      <c r="U11" s="134"/>
      <c r="V11" s="134" t="s">
        <v>2651</v>
      </c>
      <c r="W11" s="134"/>
      <c r="X11" s="134"/>
      <c r="Y11" s="18" t="s">
        <v>600</v>
      </c>
      <c r="Z11" s="134"/>
      <c r="AA11" s="134"/>
    </row>
    <row r="12" spans="1:27" ht="108" x14ac:dyDescent="0.25">
      <c r="A12" s="18" t="s">
        <v>392</v>
      </c>
      <c r="B12" s="18" t="s">
        <v>354</v>
      </c>
      <c r="C12" s="18" t="s">
        <v>355</v>
      </c>
      <c r="D12" s="18" t="s">
        <v>2608</v>
      </c>
      <c r="E12" s="18" t="s">
        <v>393</v>
      </c>
      <c r="F12" s="18" t="s">
        <v>394</v>
      </c>
      <c r="G12" s="18" t="s">
        <v>1262</v>
      </c>
      <c r="H12" s="18" t="s">
        <v>395</v>
      </c>
      <c r="I12" s="18" t="s">
        <v>1944</v>
      </c>
      <c r="J12" s="18" t="s">
        <v>74</v>
      </c>
      <c r="K12" s="18" t="s">
        <v>1944</v>
      </c>
      <c r="M12" s="18" t="s">
        <v>1944</v>
      </c>
      <c r="O12" s="18" t="s">
        <v>396</v>
      </c>
      <c r="Q12" s="18" t="s">
        <v>600</v>
      </c>
      <c r="R12" s="18" t="s">
        <v>1262</v>
      </c>
      <c r="S12" s="18" t="s">
        <v>1262</v>
      </c>
      <c r="T12" s="18" t="s">
        <v>1262</v>
      </c>
      <c r="U12" s="195">
        <v>1</v>
      </c>
      <c r="V12" s="134" t="s">
        <v>2647</v>
      </c>
      <c r="W12" s="134"/>
      <c r="X12" s="134"/>
      <c r="Y12" s="18" t="s">
        <v>600</v>
      </c>
      <c r="Z12" s="134"/>
      <c r="AA12" s="134" t="s">
        <v>3330</v>
      </c>
    </row>
    <row r="13" spans="1:27" ht="72" x14ac:dyDescent="0.25">
      <c r="A13" s="152" t="s">
        <v>397</v>
      </c>
      <c r="B13" s="18" t="s">
        <v>354</v>
      </c>
      <c r="C13" s="18" t="s">
        <v>355</v>
      </c>
      <c r="D13" s="18" t="s">
        <v>2608</v>
      </c>
      <c r="E13" s="152" t="s">
        <v>398</v>
      </c>
      <c r="F13" s="153">
        <v>0.214</v>
      </c>
      <c r="G13" s="18" t="s">
        <v>1262</v>
      </c>
      <c r="H13" s="152" t="s">
        <v>1501</v>
      </c>
      <c r="I13" s="152">
        <v>0.3</v>
      </c>
      <c r="K13" s="152">
        <v>0.3</v>
      </c>
      <c r="M13" s="152">
        <v>0.3</v>
      </c>
      <c r="O13" s="152">
        <v>0.3</v>
      </c>
      <c r="Q13" s="18" t="s">
        <v>600</v>
      </c>
      <c r="R13" s="18" t="s">
        <v>1262</v>
      </c>
      <c r="S13" s="18" t="s">
        <v>1262</v>
      </c>
      <c r="T13" s="18" t="s">
        <v>1262</v>
      </c>
      <c r="U13" s="218">
        <v>0.219</v>
      </c>
      <c r="V13" s="134" t="s">
        <v>2647</v>
      </c>
      <c r="W13" s="134"/>
      <c r="X13" s="134"/>
      <c r="Y13" s="18" t="s">
        <v>600</v>
      </c>
      <c r="Z13" s="134"/>
      <c r="AA13" s="134" t="s">
        <v>3329</v>
      </c>
    </row>
    <row r="14" spans="1:27" ht="72" x14ac:dyDescent="0.25">
      <c r="A14" s="152" t="s">
        <v>400</v>
      </c>
      <c r="B14" s="18" t="s">
        <v>354</v>
      </c>
      <c r="C14" s="18" t="s">
        <v>355</v>
      </c>
      <c r="D14" s="18" t="s">
        <v>2608</v>
      </c>
      <c r="E14" s="152" t="s">
        <v>401</v>
      </c>
      <c r="F14" s="131">
        <v>0.04</v>
      </c>
      <c r="G14" s="18" t="s">
        <v>1262</v>
      </c>
      <c r="H14" s="152" t="s">
        <v>1502</v>
      </c>
      <c r="I14" s="152">
        <v>0.04</v>
      </c>
      <c r="K14" s="152">
        <v>0.04</v>
      </c>
      <c r="M14" s="152">
        <v>0.04</v>
      </c>
      <c r="O14" s="152">
        <v>0.04</v>
      </c>
      <c r="Q14" s="18" t="s">
        <v>600</v>
      </c>
      <c r="R14" s="18" t="s">
        <v>1262</v>
      </c>
      <c r="S14" s="18" t="s">
        <v>1262</v>
      </c>
      <c r="T14" s="18" t="s">
        <v>1262</v>
      </c>
      <c r="U14" s="218">
        <v>1.4999999999999999E-2</v>
      </c>
      <c r="V14" s="134" t="s">
        <v>2649</v>
      </c>
      <c r="W14" s="134"/>
      <c r="X14" s="134"/>
      <c r="Y14" s="18" t="s">
        <v>600</v>
      </c>
      <c r="Z14" s="134"/>
      <c r="AA14" s="134" t="s">
        <v>3329</v>
      </c>
    </row>
    <row r="15" spans="1:27" ht="168" x14ac:dyDescent="0.25">
      <c r="A15" s="152" t="s">
        <v>2257</v>
      </c>
      <c r="B15" s="18" t="s">
        <v>207</v>
      </c>
      <c r="C15" s="18" t="s">
        <v>208</v>
      </c>
      <c r="D15" s="18" t="s">
        <v>2608</v>
      </c>
      <c r="E15" s="18" t="s">
        <v>362</v>
      </c>
      <c r="G15" s="18" t="s">
        <v>1262</v>
      </c>
      <c r="H15" s="18" t="s">
        <v>402</v>
      </c>
      <c r="I15" s="18" t="s">
        <v>1262</v>
      </c>
      <c r="J15" s="148"/>
      <c r="K15" s="18" t="s">
        <v>368</v>
      </c>
      <c r="L15" s="148"/>
      <c r="M15" s="18" t="s">
        <v>1262</v>
      </c>
      <c r="N15" s="148"/>
      <c r="O15" s="18" t="s">
        <v>1262</v>
      </c>
      <c r="P15" s="148"/>
      <c r="Q15" s="18" t="s">
        <v>1262</v>
      </c>
      <c r="R15" s="18" t="s">
        <v>1262</v>
      </c>
      <c r="S15" s="18" t="s">
        <v>1262</v>
      </c>
      <c r="T15" s="18" t="s">
        <v>1262</v>
      </c>
      <c r="U15" s="134"/>
      <c r="V15" s="134" t="s">
        <v>2654</v>
      </c>
      <c r="W15" s="134"/>
      <c r="X15" s="134"/>
      <c r="Y15" s="18" t="s">
        <v>1262</v>
      </c>
      <c r="Z15" s="134"/>
      <c r="AA15" s="134"/>
    </row>
    <row r="16" spans="1:27" ht="132" x14ac:dyDescent="0.25">
      <c r="A16" s="152" t="s">
        <v>2258</v>
      </c>
      <c r="B16" s="18" t="s">
        <v>354</v>
      </c>
      <c r="C16" s="18" t="s">
        <v>355</v>
      </c>
      <c r="D16" s="18" t="s">
        <v>2608</v>
      </c>
      <c r="E16" s="18" t="s">
        <v>356</v>
      </c>
      <c r="G16" s="18" t="s">
        <v>1262</v>
      </c>
      <c r="H16" s="18" t="s">
        <v>358</v>
      </c>
      <c r="I16" s="18" t="s">
        <v>1262</v>
      </c>
      <c r="J16" s="148"/>
      <c r="K16" s="18" t="s">
        <v>358</v>
      </c>
      <c r="L16" s="148"/>
      <c r="M16" s="18" t="s">
        <v>1262</v>
      </c>
      <c r="N16" s="148"/>
      <c r="O16" s="18" t="s">
        <v>1262</v>
      </c>
      <c r="P16" s="148"/>
      <c r="Q16" s="18" t="s">
        <v>1262</v>
      </c>
      <c r="R16" s="18" t="s">
        <v>1262</v>
      </c>
      <c r="S16" s="18" t="s">
        <v>1262</v>
      </c>
      <c r="T16" s="18" t="s">
        <v>1262</v>
      </c>
      <c r="U16" s="134"/>
      <c r="V16" s="134" t="s">
        <v>2654</v>
      </c>
      <c r="W16" s="134"/>
      <c r="X16" s="134"/>
      <c r="Y16" s="18" t="s">
        <v>1262</v>
      </c>
      <c r="Z16" s="134"/>
      <c r="AA16" s="134"/>
    </row>
    <row r="17" spans="1:27" ht="144" x14ac:dyDescent="0.25">
      <c r="A17" s="152" t="s">
        <v>2259</v>
      </c>
      <c r="B17" s="18" t="s">
        <v>354</v>
      </c>
      <c r="C17" s="18" t="s">
        <v>355</v>
      </c>
      <c r="D17" s="18" t="s">
        <v>2608</v>
      </c>
      <c r="E17" s="18" t="s">
        <v>361</v>
      </c>
      <c r="G17" s="18" t="s">
        <v>1262</v>
      </c>
      <c r="H17" s="18" t="s">
        <v>359</v>
      </c>
      <c r="I17" s="18" t="s">
        <v>359</v>
      </c>
      <c r="J17" s="148"/>
      <c r="K17" s="18" t="s">
        <v>359</v>
      </c>
      <c r="L17" s="148"/>
      <c r="M17" s="18" t="s">
        <v>359</v>
      </c>
      <c r="N17" s="148"/>
      <c r="O17" s="18" t="s">
        <v>359</v>
      </c>
      <c r="P17" s="148"/>
      <c r="Q17" s="18" t="s">
        <v>1262</v>
      </c>
      <c r="R17" s="18" t="s">
        <v>1262</v>
      </c>
      <c r="S17" s="18" t="s">
        <v>1262</v>
      </c>
      <c r="T17" s="18" t="s">
        <v>1262</v>
      </c>
      <c r="U17" s="195">
        <v>1</v>
      </c>
      <c r="V17" s="134" t="s">
        <v>2647</v>
      </c>
      <c r="W17" s="134"/>
      <c r="X17" s="134"/>
      <c r="Y17" s="18" t="s">
        <v>1262</v>
      </c>
      <c r="Z17" s="134"/>
      <c r="AA17" s="134" t="s">
        <v>3329</v>
      </c>
    </row>
    <row r="18" spans="1:27" ht="264" x14ac:dyDescent="0.25">
      <c r="A18" s="152" t="s">
        <v>2260</v>
      </c>
      <c r="B18" s="18" t="s">
        <v>207</v>
      </c>
      <c r="C18" s="18" t="s">
        <v>208</v>
      </c>
      <c r="D18" s="18" t="s">
        <v>2608</v>
      </c>
      <c r="E18" s="18" t="s">
        <v>360</v>
      </c>
      <c r="G18" s="18" t="s">
        <v>1262</v>
      </c>
      <c r="H18" s="18" t="s">
        <v>363</v>
      </c>
      <c r="I18" s="18" t="s">
        <v>1404</v>
      </c>
      <c r="J18" s="148"/>
      <c r="K18" s="18" t="s">
        <v>1404</v>
      </c>
      <c r="L18" s="148"/>
      <c r="M18" s="18" t="s">
        <v>1404</v>
      </c>
      <c r="N18" s="148"/>
      <c r="O18" s="18" t="s">
        <v>1404</v>
      </c>
      <c r="P18" s="148"/>
      <c r="Q18" s="18" t="s">
        <v>1262</v>
      </c>
      <c r="R18" s="18" t="s">
        <v>1262</v>
      </c>
      <c r="S18" s="18" t="s">
        <v>1262</v>
      </c>
      <c r="T18" s="18" t="s">
        <v>1262</v>
      </c>
      <c r="U18" s="134"/>
      <c r="V18" s="134" t="s">
        <v>3328</v>
      </c>
      <c r="W18" s="134"/>
      <c r="X18" s="134"/>
      <c r="Y18" s="18" t="s">
        <v>1262</v>
      </c>
      <c r="Z18" s="134"/>
      <c r="AA18" s="134"/>
    </row>
    <row r="19" spans="1:27" ht="216" x14ac:dyDescent="0.25">
      <c r="B19" s="18" t="s">
        <v>366</v>
      </c>
      <c r="C19" s="18" t="s">
        <v>365</v>
      </c>
      <c r="D19" s="18" t="s">
        <v>2608</v>
      </c>
      <c r="E19" s="18" t="s">
        <v>364</v>
      </c>
      <c r="G19" s="18" t="s">
        <v>1262</v>
      </c>
      <c r="H19" s="18" t="s">
        <v>367</v>
      </c>
      <c r="I19" s="18" t="s">
        <v>367</v>
      </c>
      <c r="J19" s="148"/>
      <c r="K19" s="18" t="s">
        <v>367</v>
      </c>
      <c r="L19" s="148"/>
      <c r="M19" s="18" t="s">
        <v>367</v>
      </c>
      <c r="N19" s="148"/>
      <c r="O19" s="18" t="s">
        <v>367</v>
      </c>
      <c r="P19" s="148"/>
      <c r="Q19" s="18" t="s">
        <v>1262</v>
      </c>
      <c r="R19" s="18" t="s">
        <v>1262</v>
      </c>
      <c r="S19" s="18" t="s">
        <v>1262</v>
      </c>
      <c r="T19" s="18" t="s">
        <v>1262</v>
      </c>
      <c r="U19" s="134"/>
      <c r="V19" s="134" t="s">
        <v>2654</v>
      </c>
      <c r="W19" s="134"/>
      <c r="X19" s="134"/>
      <c r="Y19" s="18" t="s">
        <v>1262</v>
      </c>
      <c r="Z19" s="134"/>
      <c r="AA19" s="134"/>
    </row>
    <row r="20" spans="1:27" x14ac:dyDescent="0.25">
      <c r="U20" s="134"/>
      <c r="V20" s="134" t="s">
        <v>2654</v>
      </c>
      <c r="W20" s="134"/>
      <c r="X20" s="134"/>
      <c r="Z20" s="134"/>
      <c r="AA20" s="134"/>
    </row>
    <row r="21" spans="1:27" x14ac:dyDescent="0.25">
      <c r="U21" s="134"/>
      <c r="V21" s="134" t="s">
        <v>2654</v>
      </c>
      <c r="W21" s="134"/>
      <c r="X21" s="134"/>
      <c r="Z21" s="134"/>
      <c r="AA21" s="134"/>
    </row>
    <row r="22" spans="1:27" x14ac:dyDescent="0.25">
      <c r="U22" s="134"/>
      <c r="V22" s="134" t="s">
        <v>2654</v>
      </c>
      <c r="W22" s="134"/>
      <c r="X22" s="134"/>
      <c r="Z22" s="134"/>
      <c r="AA22" s="134"/>
    </row>
    <row r="23" spans="1:27" x14ac:dyDescent="0.25">
      <c r="U23" s="134"/>
      <c r="V23" s="134" t="s">
        <v>2654</v>
      </c>
      <c r="W23" s="134"/>
      <c r="X23" s="134"/>
      <c r="Z23" s="134"/>
      <c r="AA23" s="134"/>
    </row>
    <row r="24" spans="1:27" x14ac:dyDescent="0.25">
      <c r="U24" s="134"/>
      <c r="V24" s="134" t="s">
        <v>2654</v>
      </c>
      <c r="W24" s="134"/>
      <c r="X24" s="134"/>
      <c r="Z24" s="134"/>
      <c r="AA24" s="134"/>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U3:U6"/>
    <mergeCell ref="Q3:Q6"/>
    <mergeCell ref="E3:E6"/>
    <mergeCell ref="T3:T6"/>
    <mergeCell ref="I5:J5"/>
    <mergeCell ref="K5:L5"/>
    <mergeCell ref="R3:R6"/>
    <mergeCell ref="S3:S6"/>
    <mergeCell ref="I4:J4"/>
    <mergeCell ref="K4:L4"/>
    <mergeCell ref="G3:G6"/>
    <mergeCell ref="A1:T1"/>
    <mergeCell ref="A2:T2"/>
    <mergeCell ref="A3:A6"/>
    <mergeCell ref="B3:B6"/>
    <mergeCell ref="C3:C6"/>
    <mergeCell ref="D3:D6"/>
    <mergeCell ref="F3:F6"/>
    <mergeCell ref="I3:P3"/>
    <mergeCell ref="H3:H6"/>
    <mergeCell ref="M5:N5"/>
    <mergeCell ref="O5:P5"/>
    <mergeCell ref="M4:N4"/>
    <mergeCell ref="O4:P4"/>
    <mergeCell ref="Y3:Y6"/>
    <mergeCell ref="V3:V6"/>
    <mergeCell ref="W3:W6"/>
    <mergeCell ref="Z3:Z6"/>
    <mergeCell ref="AA3:AA6"/>
    <mergeCell ref="X3:X6"/>
  </mergeCells>
  <conditionalFormatting sqref="V7:V32">
    <cfRule type="containsText" dxfId="434" priority="14" stopIfTrue="1" operator="containsText" text="Target Met">
      <formula>NOT(ISERROR(SEARCH("Target Met",V7)))</formula>
    </cfRule>
  </conditionalFormatting>
  <conditionalFormatting sqref="V7:V32">
    <cfRule type="containsText" dxfId="433" priority="8" stopIfTrue="1" operator="containsText" text="Not Applicable">
      <formula>NOT(ISERROR(SEARCH("Not Applicable",V7)))</formula>
    </cfRule>
    <cfRule type="containsText" priority="9" stopIfTrue="1" operator="containsText" text="Not Applicable">
      <formula>NOT(ISERROR(SEARCH("Not Applicable",V7)))</formula>
    </cfRule>
    <cfRule type="containsText" dxfId="432" priority="10" stopIfTrue="1" operator="containsText" text="Target Exceeded">
      <formula>NOT(ISERROR(SEARCH("Target Exceeded",V7)))</formula>
    </cfRule>
    <cfRule type="containsText" dxfId="431" priority="11" stopIfTrue="1" operator="containsText" text="Target Partially Met">
      <formula>NOT(ISERROR(SEARCH("Target Partially Met",V7)))</formula>
    </cfRule>
    <cfRule type="containsText" priority="12" stopIfTrue="1" operator="containsText" text="Target Partially Met">
      <formula>NOT(ISERROR(SEARCH("Target Partially Met",V7)))</formula>
    </cfRule>
    <cfRule type="containsText" dxfId="430" priority="13" stopIfTrue="1" operator="containsText" text="Nil Achieved">
      <formula>NOT(ISERROR(SEARCH("Nil Achieved",V7)))</formula>
    </cfRule>
  </conditionalFormatting>
  <conditionalFormatting sqref="V7:V19">
    <cfRule type="containsText" dxfId="429" priority="7" stopIfTrue="1" operator="containsText" text="Target Met">
      <formula>NOT(ISERROR(SEARCH("Target Met",V7)))</formula>
    </cfRule>
  </conditionalFormatting>
  <conditionalFormatting sqref="V7:V19">
    <cfRule type="containsText" dxfId="42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27" priority="3" stopIfTrue="1" operator="containsText" text="Target Exceeded">
      <formula>NOT(ISERROR(SEARCH("Target Exceeded",V7)))</formula>
    </cfRule>
    <cfRule type="containsText" dxfId="42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2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55"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V7:V32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3701</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3701</v>
      </c>
      <c r="F12" s="267"/>
      <c r="G12" s="267"/>
    </row>
    <row r="13" spans="1:14" ht="18.75" x14ac:dyDescent="0.3">
      <c r="D13" s="267"/>
      <c r="E13" s="267"/>
      <c r="F13" s="267"/>
      <c r="G13" s="267"/>
    </row>
    <row r="14" spans="1:14" ht="18.75" x14ac:dyDescent="0.3">
      <c r="D14" s="273">
        <v>1.1000000000000001</v>
      </c>
      <c r="E14" s="272" t="s">
        <v>3553</v>
      </c>
      <c r="F14" s="267">
        <v>10</v>
      </c>
      <c r="G14" s="267"/>
    </row>
    <row r="15" spans="1:14" ht="18.75" x14ac:dyDescent="0.3">
      <c r="D15" s="267" t="s">
        <v>3549</v>
      </c>
      <c r="E15" s="285" t="s">
        <v>3551</v>
      </c>
      <c r="F15" s="267">
        <v>3</v>
      </c>
      <c r="G15" s="267"/>
    </row>
    <row r="16" spans="1:14" ht="18.75" x14ac:dyDescent="0.3">
      <c r="D16" s="267" t="s">
        <v>3550</v>
      </c>
      <c r="E16" s="272" t="s">
        <v>3552</v>
      </c>
      <c r="F16" s="267">
        <v>7</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row>
    <row r="43" spans="4:7" ht="17.25" thickBot="1" x14ac:dyDescent="0.35"/>
    <row r="44" spans="4:7" ht="19.5" thickBot="1" x14ac:dyDescent="0.35">
      <c r="E44" s="274" t="s">
        <v>3555</v>
      </c>
      <c r="F44" s="274" t="s">
        <v>3556</v>
      </c>
      <c r="G44" s="274" t="s">
        <v>3557</v>
      </c>
    </row>
    <row r="45" spans="4:7" ht="17.25" thickBot="1" x14ac:dyDescent="0.35">
      <c r="E45" s="275" t="s">
        <v>3702</v>
      </c>
      <c r="F45" s="275" t="s">
        <v>3627</v>
      </c>
      <c r="G45" s="275" t="s">
        <v>3702</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60" orientation="portrait" useFirstPageNumber="1" r:id="rId1"/>
  <headerFooter>
    <oddFooter>Page &amp;P</oddFooter>
  </headerFooter>
  <ignoredErrors>
    <ignoredError sqref="F45"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6.7109375" style="18" customWidth="1"/>
    <col min="5" max="5" width="13.42578125" style="18"/>
    <col min="6" max="6" width="0" style="18" hidden="1" customWidth="1"/>
    <col min="7" max="9" width="13.42578125" style="18"/>
    <col min="10"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4.25" customHeight="1" x14ac:dyDescent="0.25">
      <c r="A1" s="313" t="s">
        <v>2558</v>
      </c>
      <c r="B1" s="313"/>
      <c r="C1" s="313"/>
      <c r="D1" s="313"/>
      <c r="E1" s="313"/>
      <c r="F1" s="313"/>
      <c r="G1" s="313"/>
      <c r="H1" s="313"/>
      <c r="I1" s="313"/>
      <c r="J1" s="313"/>
      <c r="K1" s="313"/>
      <c r="L1" s="313"/>
      <c r="M1" s="313"/>
      <c r="N1" s="313"/>
      <c r="O1" s="313"/>
      <c r="P1" s="313"/>
      <c r="Q1" s="313"/>
      <c r="R1" s="313"/>
      <c r="S1" s="313"/>
      <c r="T1" s="313"/>
      <c r="U1" s="137"/>
      <c r="V1" s="146"/>
      <c r="W1" s="189"/>
      <c r="X1" s="137"/>
      <c r="Y1" s="191"/>
      <c r="Z1" s="189"/>
      <c r="AA1" s="189"/>
    </row>
    <row r="2" spans="1:27" s="154" customFormat="1" ht="18" customHeight="1" x14ac:dyDescent="0.25">
      <c r="A2" s="341" t="s">
        <v>403</v>
      </c>
      <c r="B2" s="341"/>
      <c r="C2" s="341"/>
      <c r="D2" s="341"/>
      <c r="E2" s="341"/>
      <c r="F2" s="341"/>
      <c r="G2" s="341"/>
      <c r="H2" s="341"/>
      <c r="I2" s="341"/>
      <c r="J2" s="341"/>
      <c r="K2" s="341"/>
      <c r="L2" s="341"/>
      <c r="M2" s="341"/>
      <c r="N2" s="341"/>
      <c r="O2" s="341"/>
      <c r="P2" s="341"/>
      <c r="Q2" s="341"/>
      <c r="R2" s="341"/>
      <c r="S2" s="341"/>
      <c r="T2" s="341"/>
      <c r="U2" s="137"/>
      <c r="V2" s="146"/>
      <c r="W2" s="189"/>
      <c r="X2" s="137"/>
      <c r="Y2" s="191"/>
      <c r="Z2" s="189"/>
      <c r="AA2" s="189"/>
    </row>
    <row r="3" spans="1:27" s="141" customFormat="1" ht="33.7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1" customFormat="1" ht="21" customHeight="1" x14ac:dyDescent="0.25">
      <c r="A6" s="313"/>
      <c r="B6" s="313"/>
      <c r="C6" s="313"/>
      <c r="D6" s="313"/>
      <c r="E6" s="313"/>
      <c r="F6" s="313"/>
      <c r="G6" s="313"/>
      <c r="H6" s="313"/>
      <c r="I6" s="190" t="s">
        <v>15</v>
      </c>
      <c r="J6" s="190" t="s">
        <v>16</v>
      </c>
      <c r="K6" s="190" t="s">
        <v>15</v>
      </c>
      <c r="L6" s="190" t="s">
        <v>16</v>
      </c>
      <c r="M6" s="190" t="s">
        <v>15</v>
      </c>
      <c r="N6" s="190" t="s">
        <v>16</v>
      </c>
      <c r="O6" s="190" t="s">
        <v>15</v>
      </c>
      <c r="P6" s="190" t="s">
        <v>16</v>
      </c>
      <c r="Q6" s="313"/>
      <c r="R6" s="313"/>
      <c r="S6" s="313"/>
      <c r="T6" s="313"/>
      <c r="U6" s="316"/>
      <c r="V6" s="316"/>
      <c r="W6" s="316"/>
      <c r="X6" s="316"/>
      <c r="Y6" s="313"/>
      <c r="Z6" s="316"/>
      <c r="AA6" s="319"/>
    </row>
    <row r="7" spans="1:27" ht="144" x14ac:dyDescent="0.25">
      <c r="A7" s="18" t="s">
        <v>2261</v>
      </c>
      <c r="B7" s="18" t="s">
        <v>404</v>
      </c>
      <c r="C7" s="18" t="s">
        <v>405</v>
      </c>
      <c r="D7" s="18" t="s">
        <v>2609</v>
      </c>
      <c r="E7" s="18" t="s">
        <v>406</v>
      </c>
      <c r="F7" s="18" t="s">
        <v>407</v>
      </c>
      <c r="G7" s="18" t="s">
        <v>1262</v>
      </c>
      <c r="H7" s="18" t="s">
        <v>408</v>
      </c>
      <c r="I7" s="18" t="s">
        <v>409</v>
      </c>
      <c r="J7" s="19" t="s">
        <v>539</v>
      </c>
      <c r="K7" s="19" t="s">
        <v>539</v>
      </c>
      <c r="L7" s="19" t="s">
        <v>539</v>
      </c>
      <c r="M7" s="19" t="s">
        <v>539</v>
      </c>
      <c r="N7" s="19" t="s">
        <v>539</v>
      </c>
      <c r="O7" s="19" t="s">
        <v>539</v>
      </c>
      <c r="P7" s="19" t="s">
        <v>539</v>
      </c>
      <c r="Q7" s="19" t="s">
        <v>1464</v>
      </c>
      <c r="R7" s="19" t="s">
        <v>539</v>
      </c>
      <c r="S7" s="18" t="s">
        <v>1262</v>
      </c>
      <c r="T7" s="18" t="s">
        <v>1262</v>
      </c>
      <c r="U7" s="134" t="s">
        <v>2750</v>
      </c>
      <c r="V7" s="134" t="s">
        <v>2740</v>
      </c>
      <c r="W7" s="134"/>
      <c r="X7" s="134"/>
      <c r="Y7" s="19" t="s">
        <v>1464</v>
      </c>
      <c r="Z7" s="134"/>
      <c r="AA7" s="134" t="s">
        <v>2751</v>
      </c>
    </row>
    <row r="8" spans="1:27" ht="144" x14ac:dyDescent="0.25">
      <c r="A8" s="18" t="s">
        <v>2262</v>
      </c>
      <c r="B8" s="18" t="s">
        <v>404</v>
      </c>
      <c r="C8" s="18" t="s">
        <v>405</v>
      </c>
      <c r="D8" s="18" t="s">
        <v>2609</v>
      </c>
      <c r="E8" s="18" t="s">
        <v>410</v>
      </c>
      <c r="F8" s="18" t="s">
        <v>411</v>
      </c>
      <c r="G8" s="18" t="s">
        <v>1262</v>
      </c>
      <c r="H8" s="9" t="s">
        <v>412</v>
      </c>
      <c r="I8" s="18" t="s">
        <v>413</v>
      </c>
      <c r="J8" s="19" t="s">
        <v>539</v>
      </c>
      <c r="K8" s="18" t="s">
        <v>414</v>
      </c>
      <c r="L8" s="19" t="s">
        <v>539</v>
      </c>
      <c r="M8" s="19" t="s">
        <v>539</v>
      </c>
      <c r="N8" s="19" t="s">
        <v>539</v>
      </c>
      <c r="O8" s="19" t="s">
        <v>539</v>
      </c>
      <c r="P8" s="19" t="s">
        <v>539</v>
      </c>
      <c r="Q8" s="19" t="s">
        <v>1464</v>
      </c>
      <c r="R8" s="19" t="s">
        <v>539</v>
      </c>
      <c r="S8" s="18" t="s">
        <v>1262</v>
      </c>
      <c r="T8" s="18" t="s">
        <v>1262</v>
      </c>
      <c r="U8" s="134" t="s">
        <v>2752</v>
      </c>
      <c r="V8" s="134" t="s">
        <v>2740</v>
      </c>
      <c r="W8" s="134"/>
      <c r="X8" s="134"/>
      <c r="Y8" s="19" t="s">
        <v>1464</v>
      </c>
      <c r="Z8" s="134"/>
      <c r="AA8" s="134" t="s">
        <v>2752</v>
      </c>
    </row>
    <row r="9" spans="1:27" ht="204" x14ac:dyDescent="0.25">
      <c r="A9" s="18" t="s">
        <v>2263</v>
      </c>
      <c r="B9" s="18" t="s">
        <v>404</v>
      </c>
      <c r="C9" s="18" t="s">
        <v>415</v>
      </c>
      <c r="D9" s="18" t="s">
        <v>2609</v>
      </c>
      <c r="E9" s="18" t="s">
        <v>416</v>
      </c>
      <c r="F9" s="18" t="s">
        <v>417</v>
      </c>
      <c r="G9" s="18" t="s">
        <v>1262</v>
      </c>
      <c r="H9" s="18" t="s">
        <v>418</v>
      </c>
      <c r="I9" s="18" t="s">
        <v>419</v>
      </c>
      <c r="J9" s="19"/>
      <c r="K9" s="18" t="s">
        <v>420</v>
      </c>
      <c r="L9" s="19"/>
      <c r="M9" s="18" t="s">
        <v>421</v>
      </c>
      <c r="N9" s="19"/>
      <c r="P9" s="19"/>
      <c r="Q9" s="19" t="s">
        <v>1464</v>
      </c>
      <c r="R9" s="19" t="s">
        <v>539</v>
      </c>
      <c r="S9" s="18" t="s">
        <v>1262</v>
      </c>
      <c r="T9" s="18" t="s">
        <v>1262</v>
      </c>
      <c r="U9" s="134" t="s">
        <v>2753</v>
      </c>
      <c r="V9" s="134" t="s">
        <v>2740</v>
      </c>
      <c r="W9" s="134"/>
      <c r="X9" s="134"/>
      <c r="Y9" s="19" t="s">
        <v>1464</v>
      </c>
      <c r="Z9" s="134"/>
      <c r="AA9" s="134" t="s">
        <v>2754</v>
      </c>
    </row>
    <row r="10" spans="1:27" ht="180" x14ac:dyDescent="0.25">
      <c r="A10" s="18" t="s">
        <v>2264</v>
      </c>
      <c r="B10" s="18" t="s">
        <v>404</v>
      </c>
      <c r="C10" s="18" t="s">
        <v>422</v>
      </c>
      <c r="D10" s="18" t="s">
        <v>2609</v>
      </c>
      <c r="E10" s="18" t="s">
        <v>423</v>
      </c>
      <c r="F10" s="18" t="s">
        <v>424</v>
      </c>
      <c r="G10" s="18" t="s">
        <v>1262</v>
      </c>
      <c r="H10" s="18" t="s">
        <v>425</v>
      </c>
      <c r="I10" s="18" t="s">
        <v>426</v>
      </c>
      <c r="J10" s="19"/>
      <c r="L10" s="19"/>
      <c r="M10" s="19"/>
      <c r="N10" s="19"/>
      <c r="P10" s="19"/>
      <c r="Q10" s="155">
        <v>50000</v>
      </c>
      <c r="R10" s="18" t="s">
        <v>539</v>
      </c>
      <c r="S10" s="18" t="s">
        <v>352</v>
      </c>
      <c r="T10" s="18" t="s">
        <v>57</v>
      </c>
      <c r="U10" s="134" t="s">
        <v>2755</v>
      </c>
      <c r="V10" s="134" t="s">
        <v>2756</v>
      </c>
      <c r="W10" s="134" t="s">
        <v>2757</v>
      </c>
      <c r="X10" s="134" t="s">
        <v>2758</v>
      </c>
      <c r="Y10" s="155">
        <v>50000</v>
      </c>
      <c r="Z10" s="134"/>
      <c r="AA10" s="134" t="s">
        <v>2759</v>
      </c>
    </row>
    <row r="11" spans="1:27" ht="142.5" customHeight="1" x14ac:dyDescent="0.25">
      <c r="A11" s="18" t="s">
        <v>2265</v>
      </c>
      <c r="B11" s="18" t="s">
        <v>404</v>
      </c>
      <c r="C11" s="18" t="s">
        <v>405</v>
      </c>
      <c r="D11" s="18" t="s">
        <v>2609</v>
      </c>
      <c r="E11" s="18" t="s">
        <v>427</v>
      </c>
      <c r="F11" s="18" t="s">
        <v>428</v>
      </c>
      <c r="G11" s="18" t="s">
        <v>1262</v>
      </c>
      <c r="H11" s="18" t="s">
        <v>1945</v>
      </c>
      <c r="I11" s="18" t="s">
        <v>1945</v>
      </c>
      <c r="J11" s="19"/>
      <c r="K11" s="18" t="s">
        <v>1945</v>
      </c>
      <c r="L11" s="19"/>
      <c r="M11" s="18" t="s">
        <v>1945</v>
      </c>
      <c r="N11" s="19"/>
      <c r="O11" s="18" t="s">
        <v>1945</v>
      </c>
      <c r="P11" s="19"/>
      <c r="Q11" s="18" t="s">
        <v>1464</v>
      </c>
      <c r="R11" s="18" t="s">
        <v>539</v>
      </c>
      <c r="S11" s="18" t="s">
        <v>1262</v>
      </c>
      <c r="T11" s="18" t="s">
        <v>1262</v>
      </c>
      <c r="U11" s="134" t="s">
        <v>2760</v>
      </c>
      <c r="V11" s="134" t="s">
        <v>2756</v>
      </c>
      <c r="W11" s="134" t="s">
        <v>2761</v>
      </c>
      <c r="X11" s="134" t="s">
        <v>2762</v>
      </c>
      <c r="Y11" s="18" t="s">
        <v>1464</v>
      </c>
      <c r="Z11" s="134"/>
      <c r="AA11" s="134" t="s">
        <v>2763</v>
      </c>
    </row>
    <row r="12" spans="1:27" ht="132" x14ac:dyDescent="0.25">
      <c r="A12" s="18" t="s">
        <v>2266</v>
      </c>
      <c r="B12" s="18" t="s">
        <v>404</v>
      </c>
      <c r="C12" s="18" t="s">
        <v>429</v>
      </c>
      <c r="D12" s="18" t="s">
        <v>2609</v>
      </c>
      <c r="E12" s="18" t="s">
        <v>430</v>
      </c>
      <c r="F12" s="18" t="s">
        <v>431</v>
      </c>
      <c r="G12" s="18" t="s">
        <v>1262</v>
      </c>
      <c r="H12" s="18" t="s">
        <v>432</v>
      </c>
      <c r="I12" s="18" t="s">
        <v>433</v>
      </c>
      <c r="J12" s="19"/>
      <c r="L12" s="19"/>
      <c r="M12" s="19"/>
      <c r="N12" s="19"/>
      <c r="P12" s="19"/>
      <c r="Q12" s="18" t="s">
        <v>1464</v>
      </c>
      <c r="R12" s="18" t="s">
        <v>539</v>
      </c>
      <c r="S12" s="18" t="s">
        <v>1262</v>
      </c>
      <c r="T12" s="18" t="s">
        <v>1262</v>
      </c>
      <c r="U12" s="134" t="s">
        <v>2759</v>
      </c>
      <c r="V12" s="134" t="s">
        <v>2756</v>
      </c>
      <c r="W12" s="134" t="s">
        <v>2764</v>
      </c>
      <c r="X12" s="134" t="s">
        <v>2758</v>
      </c>
      <c r="Y12" s="18" t="s">
        <v>1464</v>
      </c>
      <c r="Z12" s="134"/>
      <c r="AA12" s="134" t="s">
        <v>2759</v>
      </c>
    </row>
    <row r="13" spans="1:27" ht="156" x14ac:dyDescent="0.25">
      <c r="A13" s="18" t="s">
        <v>2267</v>
      </c>
      <c r="B13" s="18" t="s">
        <v>404</v>
      </c>
      <c r="C13" s="18" t="s">
        <v>434</v>
      </c>
      <c r="D13" s="18" t="s">
        <v>2609</v>
      </c>
      <c r="E13" s="18" t="s">
        <v>435</v>
      </c>
      <c r="F13" s="18" t="s">
        <v>399</v>
      </c>
      <c r="G13" s="18" t="s">
        <v>1262</v>
      </c>
      <c r="H13" s="18" t="s">
        <v>436</v>
      </c>
      <c r="I13" s="18" t="s">
        <v>1946</v>
      </c>
      <c r="J13" s="19"/>
      <c r="K13" s="18" t="s">
        <v>1947</v>
      </c>
      <c r="L13" s="19"/>
      <c r="M13" s="18" t="s">
        <v>1949</v>
      </c>
      <c r="N13" s="19"/>
      <c r="O13" s="18" t="s">
        <v>1948</v>
      </c>
      <c r="P13" s="19"/>
      <c r="Q13" s="18" t="s">
        <v>1464</v>
      </c>
      <c r="R13" s="18" t="s">
        <v>539</v>
      </c>
      <c r="S13" s="18" t="s">
        <v>1262</v>
      </c>
      <c r="T13" s="18" t="s">
        <v>1262</v>
      </c>
      <c r="U13" s="134" t="s">
        <v>2765</v>
      </c>
      <c r="V13" s="134" t="s">
        <v>2740</v>
      </c>
      <c r="W13" s="134"/>
      <c r="X13" s="134"/>
      <c r="Y13" s="18" t="s">
        <v>1464</v>
      </c>
      <c r="Z13" s="134"/>
      <c r="AA13" s="134" t="s">
        <v>2766</v>
      </c>
    </row>
    <row r="14" spans="1:27" ht="144" x14ac:dyDescent="0.25">
      <c r="A14" s="18" t="s">
        <v>2268</v>
      </c>
      <c r="B14" s="18" t="s">
        <v>404</v>
      </c>
      <c r="C14" s="18" t="s">
        <v>405</v>
      </c>
      <c r="D14" s="18" t="s">
        <v>2609</v>
      </c>
      <c r="E14" s="18" t="s">
        <v>437</v>
      </c>
      <c r="F14" s="18" t="s">
        <v>438</v>
      </c>
      <c r="G14" s="18" t="s">
        <v>1262</v>
      </c>
      <c r="H14" s="18" t="s">
        <v>439</v>
      </c>
      <c r="I14" s="18" t="s">
        <v>440</v>
      </c>
      <c r="J14" s="19"/>
      <c r="K14" s="18" t="s">
        <v>1950</v>
      </c>
      <c r="L14" s="19"/>
      <c r="M14" s="18" t="s">
        <v>1951</v>
      </c>
      <c r="N14" s="19"/>
      <c r="O14" s="18" t="s">
        <v>1952</v>
      </c>
      <c r="P14" s="19"/>
      <c r="Q14" s="18" t="s">
        <v>1464</v>
      </c>
      <c r="R14" s="18" t="s">
        <v>539</v>
      </c>
      <c r="S14" s="18" t="s">
        <v>1262</v>
      </c>
      <c r="T14" s="18" t="s">
        <v>1262</v>
      </c>
      <c r="U14" s="134" t="s">
        <v>2767</v>
      </c>
      <c r="V14" s="134" t="s">
        <v>2740</v>
      </c>
      <c r="W14" s="134"/>
      <c r="X14" s="134"/>
      <c r="Y14" s="18" t="s">
        <v>1464</v>
      </c>
      <c r="Z14" s="134"/>
      <c r="AA14" s="134" t="s">
        <v>2766</v>
      </c>
    </row>
    <row r="15" spans="1:27" ht="108" x14ac:dyDescent="0.25">
      <c r="A15" s="18" t="s">
        <v>2269</v>
      </c>
      <c r="B15" s="18" t="s">
        <v>404</v>
      </c>
      <c r="C15" s="18" t="s">
        <v>441</v>
      </c>
      <c r="D15" s="18" t="s">
        <v>2609</v>
      </c>
      <c r="E15" s="18" t="s">
        <v>442</v>
      </c>
      <c r="F15" s="18" t="s">
        <v>443</v>
      </c>
      <c r="G15" s="18" t="s">
        <v>1262</v>
      </c>
      <c r="H15" s="18" t="s">
        <v>444</v>
      </c>
      <c r="I15" s="18" t="s">
        <v>445</v>
      </c>
      <c r="J15" s="19"/>
      <c r="K15" s="18" t="s">
        <v>446</v>
      </c>
      <c r="L15" s="19"/>
      <c r="M15" s="19"/>
      <c r="N15" s="19"/>
      <c r="P15" s="19"/>
      <c r="Q15" s="18" t="s">
        <v>1464</v>
      </c>
      <c r="R15" s="18" t="s">
        <v>539</v>
      </c>
      <c r="S15" s="18" t="s">
        <v>1262</v>
      </c>
      <c r="T15" s="18" t="s">
        <v>1262</v>
      </c>
      <c r="U15" s="134" t="s">
        <v>2768</v>
      </c>
      <c r="V15" s="134" t="s">
        <v>2740</v>
      </c>
      <c r="W15" s="134"/>
      <c r="X15" s="134"/>
      <c r="Y15" s="18" t="s">
        <v>1464</v>
      </c>
      <c r="Z15" s="134"/>
      <c r="AA15" s="134" t="s">
        <v>2769</v>
      </c>
    </row>
    <row r="16" spans="1:27" ht="120" x14ac:dyDescent="0.25">
      <c r="A16" s="18" t="s">
        <v>2270</v>
      </c>
      <c r="B16" s="18" t="s">
        <v>404</v>
      </c>
      <c r="C16" s="18" t="s">
        <v>355</v>
      </c>
      <c r="D16" s="18" t="s">
        <v>2609</v>
      </c>
      <c r="E16" s="18" t="s">
        <v>447</v>
      </c>
      <c r="F16" s="18" t="s">
        <v>448</v>
      </c>
      <c r="G16" s="18" t="s">
        <v>1262</v>
      </c>
      <c r="H16" s="18" t="s">
        <v>1956</v>
      </c>
      <c r="I16" s="18" t="s">
        <v>449</v>
      </c>
      <c r="J16" s="19"/>
      <c r="K16" s="18" t="s">
        <v>1953</v>
      </c>
      <c r="L16" s="19"/>
      <c r="M16" s="19"/>
      <c r="N16" s="18" t="s">
        <v>1954</v>
      </c>
      <c r="O16" s="18" t="s">
        <v>1955</v>
      </c>
      <c r="P16" s="19"/>
      <c r="Q16" s="18" t="s">
        <v>1464</v>
      </c>
      <c r="R16" s="18" t="s">
        <v>539</v>
      </c>
      <c r="S16" s="18" t="s">
        <v>1262</v>
      </c>
      <c r="T16" s="18" t="s">
        <v>1262</v>
      </c>
      <c r="U16" s="134" t="s">
        <v>2770</v>
      </c>
      <c r="V16" s="134" t="s">
        <v>2740</v>
      </c>
      <c r="W16" s="134"/>
      <c r="X16" s="134"/>
      <c r="Y16" s="18" t="s">
        <v>1464</v>
      </c>
      <c r="Z16" s="134"/>
      <c r="AA16" s="134" t="s">
        <v>2769</v>
      </c>
    </row>
    <row r="17" spans="1:27" ht="168" x14ac:dyDescent="0.25">
      <c r="A17" s="18" t="s">
        <v>2271</v>
      </c>
      <c r="B17" s="18" t="s">
        <v>207</v>
      </c>
      <c r="C17" s="18" t="s">
        <v>208</v>
      </c>
      <c r="D17" s="18" t="s">
        <v>2609</v>
      </c>
      <c r="E17" s="18" t="s">
        <v>362</v>
      </c>
      <c r="G17" s="18" t="s">
        <v>1262</v>
      </c>
      <c r="H17" s="18" t="s">
        <v>402</v>
      </c>
      <c r="I17" s="18" t="s">
        <v>1262</v>
      </c>
      <c r="J17" s="145"/>
      <c r="K17" s="18" t="s">
        <v>368</v>
      </c>
      <c r="L17" s="145"/>
      <c r="M17" s="18" t="s">
        <v>1262</v>
      </c>
      <c r="N17" s="145"/>
      <c r="O17" s="18" t="s">
        <v>1262</v>
      </c>
      <c r="P17" s="145"/>
      <c r="Q17" s="18" t="s">
        <v>1262</v>
      </c>
      <c r="R17" s="18" t="s">
        <v>1262</v>
      </c>
      <c r="S17" s="18" t="s">
        <v>1262</v>
      </c>
      <c r="T17" s="18" t="s">
        <v>1262</v>
      </c>
      <c r="U17" s="134"/>
      <c r="V17" s="134"/>
      <c r="W17" s="134"/>
      <c r="X17" s="134"/>
      <c r="Y17" s="18" t="s">
        <v>1262</v>
      </c>
      <c r="Z17" s="134"/>
      <c r="AA17" s="134"/>
    </row>
    <row r="18" spans="1:27" ht="132" x14ac:dyDescent="0.25">
      <c r="A18" s="18" t="s">
        <v>2272</v>
      </c>
      <c r="B18" s="18" t="s">
        <v>354</v>
      </c>
      <c r="C18" s="18" t="s">
        <v>355</v>
      </c>
      <c r="D18" s="18" t="s">
        <v>2609</v>
      </c>
      <c r="E18" s="18" t="s">
        <v>356</v>
      </c>
      <c r="G18" s="18" t="s">
        <v>1262</v>
      </c>
      <c r="H18" s="18" t="s">
        <v>358</v>
      </c>
      <c r="I18" s="18" t="s">
        <v>1262</v>
      </c>
      <c r="J18" s="145"/>
      <c r="K18" s="18" t="s">
        <v>358</v>
      </c>
      <c r="L18" s="145"/>
      <c r="M18" s="18" t="s">
        <v>1262</v>
      </c>
      <c r="N18" s="145"/>
      <c r="O18" s="18" t="s">
        <v>1262</v>
      </c>
      <c r="P18" s="145"/>
      <c r="Q18" s="18" t="s">
        <v>1262</v>
      </c>
      <c r="R18" s="18" t="s">
        <v>1262</v>
      </c>
      <c r="S18" s="18" t="s">
        <v>1262</v>
      </c>
      <c r="T18" s="18" t="s">
        <v>1262</v>
      </c>
      <c r="U18" s="134"/>
      <c r="V18" s="134"/>
      <c r="W18" s="134"/>
      <c r="X18" s="134"/>
      <c r="Y18" s="18" t="s">
        <v>1262</v>
      </c>
      <c r="Z18" s="134"/>
      <c r="AA18" s="134"/>
    </row>
    <row r="19" spans="1:27" ht="144" x14ac:dyDescent="0.25">
      <c r="A19" s="18" t="s">
        <v>2273</v>
      </c>
      <c r="B19" s="18" t="s">
        <v>354</v>
      </c>
      <c r="C19" s="18" t="s">
        <v>355</v>
      </c>
      <c r="D19" s="18" t="s">
        <v>2609</v>
      </c>
      <c r="E19" s="18" t="s">
        <v>361</v>
      </c>
      <c r="G19" s="18" t="s">
        <v>1262</v>
      </c>
      <c r="H19" s="18" t="s">
        <v>359</v>
      </c>
      <c r="I19" s="18" t="s">
        <v>359</v>
      </c>
      <c r="J19" s="145"/>
      <c r="K19" s="18" t="s">
        <v>359</v>
      </c>
      <c r="L19" s="145"/>
      <c r="M19" s="18" t="s">
        <v>359</v>
      </c>
      <c r="N19" s="145"/>
      <c r="O19" s="18" t="s">
        <v>359</v>
      </c>
      <c r="P19" s="145"/>
      <c r="Q19" s="18" t="s">
        <v>1262</v>
      </c>
      <c r="R19" s="18" t="s">
        <v>1262</v>
      </c>
      <c r="S19" s="18" t="s">
        <v>1262</v>
      </c>
      <c r="T19" s="18" t="s">
        <v>1262</v>
      </c>
      <c r="U19" s="134"/>
      <c r="V19" s="134"/>
      <c r="W19" s="134"/>
      <c r="X19" s="134"/>
      <c r="Y19" s="18" t="s">
        <v>1262</v>
      </c>
      <c r="Z19" s="134"/>
      <c r="AA19" s="134"/>
    </row>
    <row r="20" spans="1:27" ht="264" x14ac:dyDescent="0.25">
      <c r="A20" s="18" t="s">
        <v>2274</v>
      </c>
      <c r="B20" s="18" t="s">
        <v>207</v>
      </c>
      <c r="C20" s="18" t="s">
        <v>208</v>
      </c>
      <c r="D20" s="18" t="s">
        <v>2609</v>
      </c>
      <c r="E20" s="18" t="s">
        <v>360</v>
      </c>
      <c r="G20" s="18" t="s">
        <v>1262</v>
      </c>
      <c r="H20" s="18" t="s">
        <v>363</v>
      </c>
      <c r="I20" s="18" t="s">
        <v>1404</v>
      </c>
      <c r="J20" s="145"/>
      <c r="K20" s="18" t="s">
        <v>1404</v>
      </c>
      <c r="L20" s="145"/>
      <c r="M20" s="18" t="s">
        <v>1404</v>
      </c>
      <c r="N20" s="145"/>
      <c r="O20" s="18" t="s">
        <v>1404</v>
      </c>
      <c r="P20" s="145"/>
      <c r="Q20" s="18" t="s">
        <v>1262</v>
      </c>
      <c r="R20" s="18" t="s">
        <v>1262</v>
      </c>
      <c r="S20" s="18" t="s">
        <v>1262</v>
      </c>
      <c r="T20" s="18" t="s">
        <v>1262</v>
      </c>
      <c r="U20" s="134"/>
      <c r="V20" s="134"/>
      <c r="W20" s="134"/>
      <c r="X20" s="134"/>
      <c r="Y20" s="18" t="s">
        <v>1262</v>
      </c>
      <c r="Z20" s="134"/>
      <c r="AA20" s="134"/>
    </row>
    <row r="21" spans="1:27" ht="216" x14ac:dyDescent="0.25">
      <c r="A21" s="18" t="s">
        <v>2275</v>
      </c>
      <c r="B21" s="18" t="s">
        <v>366</v>
      </c>
      <c r="C21" s="18" t="s">
        <v>365</v>
      </c>
      <c r="D21" s="18" t="s">
        <v>2609</v>
      </c>
      <c r="E21" s="18" t="s">
        <v>364</v>
      </c>
      <c r="G21" s="18" t="s">
        <v>1262</v>
      </c>
      <c r="H21" s="18" t="s">
        <v>367</v>
      </c>
      <c r="I21" s="18" t="s">
        <v>367</v>
      </c>
      <c r="J21" s="145"/>
      <c r="K21" s="18" t="s">
        <v>367</v>
      </c>
      <c r="L21" s="145"/>
      <c r="M21" s="18" t="s">
        <v>367</v>
      </c>
      <c r="N21" s="145"/>
      <c r="O21" s="18" t="s">
        <v>367</v>
      </c>
      <c r="P21" s="145"/>
      <c r="Q21" s="18" t="s">
        <v>1262</v>
      </c>
      <c r="R21" s="18" t="s">
        <v>1262</v>
      </c>
      <c r="S21" s="18" t="s">
        <v>1262</v>
      </c>
      <c r="T21" s="18" t="s">
        <v>1262</v>
      </c>
      <c r="U21" s="134"/>
      <c r="V21" s="134"/>
      <c r="W21" s="134"/>
      <c r="X21" s="134"/>
      <c r="Y21" s="18" t="s">
        <v>1262</v>
      </c>
      <c r="Z21" s="134"/>
      <c r="AA21" s="134"/>
    </row>
    <row r="22" spans="1:27" x14ac:dyDescent="0.25">
      <c r="J22" s="19"/>
      <c r="L22" s="19"/>
      <c r="M22" s="19"/>
      <c r="N22" s="19"/>
      <c r="P22" s="19"/>
      <c r="U22" s="134"/>
      <c r="V22" s="134" t="s">
        <v>2654</v>
      </c>
      <c r="W22" s="134"/>
      <c r="X22" s="134"/>
      <c r="Z22" s="134"/>
      <c r="AA22" s="134"/>
    </row>
    <row r="23" spans="1:27" x14ac:dyDescent="0.25">
      <c r="A23" s="19"/>
      <c r="B23" s="19"/>
      <c r="C23" s="19"/>
      <c r="D23" s="19"/>
      <c r="H23" s="19"/>
      <c r="I23" s="19"/>
      <c r="J23" s="19"/>
      <c r="L23" s="19"/>
      <c r="M23" s="19"/>
      <c r="N23" s="19"/>
      <c r="P23" s="19"/>
      <c r="U23" s="134"/>
      <c r="V23" s="134" t="s">
        <v>2654</v>
      </c>
      <c r="W23" s="134"/>
      <c r="X23" s="134"/>
      <c r="Z23" s="134"/>
      <c r="AA23" s="134"/>
    </row>
    <row r="24" spans="1:27" x14ac:dyDescent="0.25">
      <c r="U24" s="134"/>
      <c r="V24" s="134" t="s">
        <v>2654</v>
      </c>
      <c r="W24" s="134"/>
      <c r="X24" s="134"/>
      <c r="Z24" s="134"/>
      <c r="AA24" s="134"/>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7:V32">
    <cfRule type="containsText" dxfId="424" priority="7" stopIfTrue="1" operator="containsText" text="Target Met">
      <formula>NOT(ISERROR(SEARCH("Target Met",V7)))</formula>
    </cfRule>
  </conditionalFormatting>
  <conditionalFormatting sqref="V7:V32">
    <cfRule type="containsText" dxfId="42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22" priority="3" stopIfTrue="1" operator="containsText" text="Target Exceeded">
      <formula>NOT(ISERROR(SEARCH("Target Exceeded",V7)))</formula>
    </cfRule>
    <cfRule type="containsText" dxfId="42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20"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60" fitToWidth="0" fitToHeight="0"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[8]Sheet1!#REF!</xm:f>
          </x14:formula1>
          <xm:sqref>V7:V32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3704</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s="267" customFormat="1" ht="18" x14ac:dyDescent="0.25">
      <c r="D12" s="271">
        <v>1</v>
      </c>
      <c r="E12" s="272" t="s">
        <v>3704</v>
      </c>
    </row>
    <row r="13" spans="1:14" s="267" customFormat="1" ht="18" x14ac:dyDescent="0.25"/>
    <row r="14" spans="1:14" s="267" customFormat="1" ht="18" x14ac:dyDescent="0.25">
      <c r="D14" s="273">
        <v>1.1000000000000001</v>
      </c>
      <c r="E14" s="272" t="s">
        <v>3553</v>
      </c>
      <c r="F14" s="267">
        <v>11</v>
      </c>
    </row>
    <row r="15" spans="1:14" s="267" customFormat="1" ht="18.75" x14ac:dyDescent="0.3">
      <c r="D15" s="267" t="s">
        <v>3549</v>
      </c>
      <c r="E15" s="285" t="s">
        <v>3551</v>
      </c>
      <c r="F15" s="267">
        <v>11</v>
      </c>
    </row>
    <row r="16" spans="1:14" s="267" customFormat="1" ht="18" x14ac:dyDescent="0.25">
      <c r="D16" s="267" t="s">
        <v>3550</v>
      </c>
      <c r="E16" s="272" t="s">
        <v>3552</v>
      </c>
      <c r="F16" s="267">
        <v>0</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86" t="s">
        <v>3705</v>
      </c>
      <c r="F45" s="275" t="s">
        <v>3627</v>
      </c>
      <c r="G45" s="286" t="s">
        <v>3705</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65" orientation="portrait" useFirstPageNumber="1" r:id="rId1"/>
  <headerFooter>
    <oddFooter>Page &amp;P</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23"/>
    <col min="2" max="2" width="0" style="23" hidden="1" customWidth="1"/>
    <col min="3" max="3" width="30.140625" style="23" hidden="1" customWidth="1"/>
    <col min="4" max="5" width="13.42578125" style="23"/>
    <col min="6" max="6" width="0" style="23" hidden="1" customWidth="1"/>
    <col min="7" max="7" width="13.42578125" style="23"/>
    <col min="8" max="8" width="14.85546875" style="23" customWidth="1"/>
    <col min="9" max="9" width="13.42578125" style="23"/>
    <col min="10" max="20" width="0" style="23"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23"/>
  </cols>
  <sheetData>
    <row r="1" spans="1:27" s="156" customFormat="1" ht="14.25" customHeight="1" x14ac:dyDescent="0.25">
      <c r="A1" s="342" t="s">
        <v>2558</v>
      </c>
      <c r="B1" s="342"/>
      <c r="C1" s="342"/>
      <c r="D1" s="342"/>
      <c r="E1" s="342"/>
      <c r="F1" s="342"/>
      <c r="G1" s="342"/>
      <c r="H1" s="342"/>
      <c r="I1" s="342"/>
      <c r="J1" s="342"/>
      <c r="K1" s="342"/>
      <c r="L1" s="342"/>
      <c r="M1" s="342"/>
      <c r="N1" s="342"/>
      <c r="O1" s="342"/>
      <c r="P1" s="342"/>
      <c r="Q1" s="342"/>
      <c r="R1" s="342"/>
      <c r="S1" s="342"/>
      <c r="T1" s="342"/>
      <c r="U1" s="137"/>
      <c r="V1" s="146"/>
      <c r="W1" s="140"/>
      <c r="X1" s="137"/>
      <c r="Y1" s="138"/>
      <c r="Z1" s="140"/>
      <c r="AA1" s="140"/>
    </row>
    <row r="2" spans="1:27" s="156" customFormat="1" ht="18" customHeight="1" x14ac:dyDescent="0.25">
      <c r="A2" s="342" t="s">
        <v>450</v>
      </c>
      <c r="B2" s="342"/>
      <c r="C2" s="342"/>
      <c r="D2" s="342"/>
      <c r="E2" s="342"/>
      <c r="F2" s="342"/>
      <c r="G2" s="342"/>
      <c r="H2" s="342"/>
      <c r="I2" s="342"/>
      <c r="J2" s="342"/>
      <c r="K2" s="342"/>
      <c r="L2" s="342"/>
      <c r="M2" s="342"/>
      <c r="N2" s="342"/>
      <c r="O2" s="342"/>
      <c r="P2" s="342"/>
      <c r="Q2" s="342"/>
      <c r="R2" s="342"/>
      <c r="S2" s="342"/>
      <c r="T2" s="342"/>
      <c r="U2" s="137"/>
      <c r="V2" s="146"/>
      <c r="W2" s="140"/>
      <c r="X2" s="137"/>
      <c r="Y2" s="138"/>
      <c r="Z2" s="140"/>
      <c r="AA2" s="140"/>
    </row>
    <row r="3" spans="1:27" s="156" customFormat="1" ht="33.75" customHeight="1" x14ac:dyDescent="0.25">
      <c r="A3" s="342" t="s">
        <v>0</v>
      </c>
      <c r="B3" s="342" t="s">
        <v>1</v>
      </c>
      <c r="C3" s="342" t="s">
        <v>55</v>
      </c>
      <c r="D3" s="342" t="s">
        <v>113</v>
      </c>
      <c r="E3" s="342" t="s">
        <v>59</v>
      </c>
      <c r="F3" s="342" t="s">
        <v>2</v>
      </c>
      <c r="G3" s="313" t="s">
        <v>6</v>
      </c>
      <c r="H3" s="342" t="s">
        <v>3</v>
      </c>
      <c r="I3" s="342" t="s">
        <v>4</v>
      </c>
      <c r="J3" s="342"/>
      <c r="K3" s="342"/>
      <c r="L3" s="342"/>
      <c r="M3" s="342"/>
      <c r="N3" s="342"/>
      <c r="O3" s="342"/>
      <c r="P3" s="342"/>
      <c r="Q3" s="342" t="s">
        <v>5</v>
      </c>
      <c r="R3" s="342" t="s">
        <v>6</v>
      </c>
      <c r="S3" s="342" t="s">
        <v>351</v>
      </c>
      <c r="T3" s="342" t="s">
        <v>58</v>
      </c>
      <c r="U3" s="314" t="s">
        <v>2684</v>
      </c>
      <c r="V3" s="314" t="s">
        <v>2655</v>
      </c>
      <c r="W3" s="314" t="s">
        <v>2652</v>
      </c>
      <c r="X3" s="314" t="s">
        <v>2685</v>
      </c>
      <c r="Y3" s="313" t="s">
        <v>5</v>
      </c>
      <c r="Z3" s="314" t="s">
        <v>2686</v>
      </c>
      <c r="AA3" s="317" t="s">
        <v>2653</v>
      </c>
    </row>
    <row r="4" spans="1:27" s="156" customFormat="1" ht="40.5" customHeight="1" x14ac:dyDescent="0.25">
      <c r="A4" s="342"/>
      <c r="B4" s="342"/>
      <c r="C4" s="342"/>
      <c r="D4" s="342"/>
      <c r="E4" s="342"/>
      <c r="F4" s="342"/>
      <c r="G4" s="313"/>
      <c r="H4" s="342"/>
      <c r="I4" s="342" t="s">
        <v>7</v>
      </c>
      <c r="J4" s="342"/>
      <c r="K4" s="342" t="s">
        <v>8</v>
      </c>
      <c r="L4" s="342"/>
      <c r="M4" s="342" t="s">
        <v>9</v>
      </c>
      <c r="N4" s="342"/>
      <c r="O4" s="342" t="s">
        <v>10</v>
      </c>
      <c r="P4" s="342"/>
      <c r="Q4" s="342"/>
      <c r="R4" s="342"/>
      <c r="S4" s="342"/>
      <c r="T4" s="342"/>
      <c r="U4" s="315"/>
      <c r="V4" s="315"/>
      <c r="W4" s="315"/>
      <c r="X4" s="315"/>
      <c r="Y4" s="313"/>
      <c r="Z4" s="315"/>
      <c r="AA4" s="318"/>
    </row>
    <row r="5" spans="1:27" s="156" customFormat="1" x14ac:dyDescent="0.25">
      <c r="A5" s="342"/>
      <c r="B5" s="342"/>
      <c r="C5" s="342"/>
      <c r="D5" s="342"/>
      <c r="E5" s="342"/>
      <c r="F5" s="342"/>
      <c r="G5" s="313"/>
      <c r="H5" s="342"/>
      <c r="I5" s="342" t="s">
        <v>11</v>
      </c>
      <c r="J5" s="342"/>
      <c r="K5" s="342" t="s">
        <v>12</v>
      </c>
      <c r="L5" s="342"/>
      <c r="M5" s="342" t="s">
        <v>13</v>
      </c>
      <c r="N5" s="342"/>
      <c r="O5" s="342" t="s">
        <v>14</v>
      </c>
      <c r="P5" s="342"/>
      <c r="Q5" s="342"/>
      <c r="R5" s="342"/>
      <c r="S5" s="342"/>
      <c r="T5" s="342"/>
      <c r="U5" s="315"/>
      <c r="V5" s="315"/>
      <c r="W5" s="315"/>
      <c r="X5" s="315"/>
      <c r="Y5" s="313"/>
      <c r="Z5" s="315"/>
      <c r="AA5" s="318"/>
    </row>
    <row r="6" spans="1:27" s="156" customFormat="1" ht="18" customHeight="1" x14ac:dyDescent="0.25">
      <c r="A6" s="342"/>
      <c r="B6" s="342"/>
      <c r="C6" s="342"/>
      <c r="D6" s="342"/>
      <c r="E6" s="342"/>
      <c r="F6" s="342"/>
      <c r="G6" s="313"/>
      <c r="H6" s="342"/>
      <c r="I6" s="157" t="s">
        <v>15</v>
      </c>
      <c r="J6" s="157" t="s">
        <v>16</v>
      </c>
      <c r="K6" s="157" t="s">
        <v>15</v>
      </c>
      <c r="L6" s="157" t="s">
        <v>16</v>
      </c>
      <c r="M6" s="157" t="s">
        <v>15</v>
      </c>
      <c r="N6" s="157" t="s">
        <v>16</v>
      </c>
      <c r="O6" s="157" t="s">
        <v>15</v>
      </c>
      <c r="P6" s="157" t="s">
        <v>16</v>
      </c>
      <c r="Q6" s="342"/>
      <c r="R6" s="342"/>
      <c r="S6" s="157"/>
      <c r="T6" s="342"/>
      <c r="U6" s="316"/>
      <c r="V6" s="316"/>
      <c r="W6" s="316"/>
      <c r="X6" s="316"/>
      <c r="Y6" s="313"/>
      <c r="Z6" s="316"/>
      <c r="AA6" s="319"/>
    </row>
    <row r="7" spans="1:27" ht="72" x14ac:dyDescent="0.25">
      <c r="A7" s="23" t="s">
        <v>2276</v>
      </c>
      <c r="B7" s="23" t="s">
        <v>354</v>
      </c>
      <c r="C7" s="23" t="s">
        <v>355</v>
      </c>
      <c r="D7" s="23" t="s">
        <v>2610</v>
      </c>
      <c r="E7" s="23" t="s">
        <v>451</v>
      </c>
      <c r="F7" s="23" t="s">
        <v>452</v>
      </c>
      <c r="G7" s="18" t="s">
        <v>1262</v>
      </c>
      <c r="H7" s="23" t="s">
        <v>453</v>
      </c>
      <c r="I7" s="23" t="s">
        <v>74</v>
      </c>
      <c r="J7" s="24"/>
      <c r="K7" s="24" t="s">
        <v>74</v>
      </c>
      <c r="M7" s="23" t="s">
        <v>2672</v>
      </c>
      <c r="N7" s="24"/>
      <c r="O7" s="24" t="s">
        <v>2673</v>
      </c>
      <c r="P7" s="24"/>
      <c r="Q7" s="23" t="s">
        <v>1464</v>
      </c>
      <c r="R7" s="23" t="s">
        <v>1262</v>
      </c>
      <c r="S7" s="23" t="s">
        <v>1262</v>
      </c>
      <c r="T7" s="23" t="s">
        <v>1262</v>
      </c>
      <c r="U7" s="134" t="s">
        <v>74</v>
      </c>
      <c r="V7" s="134" t="s">
        <v>2651</v>
      </c>
      <c r="W7" s="134" t="s">
        <v>3341</v>
      </c>
      <c r="X7" s="134"/>
      <c r="Y7" s="18" t="s">
        <v>1464</v>
      </c>
      <c r="Z7" s="134"/>
      <c r="AA7" s="134"/>
    </row>
    <row r="8" spans="1:27" ht="72" x14ac:dyDescent="0.25">
      <c r="A8" s="23" t="s">
        <v>2277</v>
      </c>
      <c r="B8" s="23" t="s">
        <v>354</v>
      </c>
      <c r="C8" s="23" t="s">
        <v>355</v>
      </c>
      <c r="D8" s="23" t="s">
        <v>2610</v>
      </c>
      <c r="E8" s="23" t="s">
        <v>454</v>
      </c>
      <c r="F8" s="23" t="s">
        <v>455</v>
      </c>
      <c r="G8" s="18" t="s">
        <v>1262</v>
      </c>
      <c r="H8" s="23" t="s">
        <v>456</v>
      </c>
      <c r="I8" s="23" t="s">
        <v>74</v>
      </c>
      <c r="J8" s="24"/>
      <c r="K8" s="24" t="s">
        <v>74</v>
      </c>
      <c r="L8" s="24"/>
      <c r="M8" s="23" t="s">
        <v>2672</v>
      </c>
      <c r="N8" s="24"/>
      <c r="O8" s="24" t="s">
        <v>2673</v>
      </c>
      <c r="P8" s="24"/>
      <c r="Q8" s="23" t="s">
        <v>1464</v>
      </c>
      <c r="R8" s="23" t="s">
        <v>1262</v>
      </c>
      <c r="S8" s="23" t="s">
        <v>1262</v>
      </c>
      <c r="T8" s="23" t="s">
        <v>1262</v>
      </c>
      <c r="U8" s="134" t="s">
        <v>74</v>
      </c>
      <c r="V8" s="134" t="s">
        <v>2651</v>
      </c>
      <c r="W8" s="134" t="s">
        <v>3341</v>
      </c>
      <c r="X8" s="134"/>
      <c r="Y8" s="18" t="s">
        <v>1464</v>
      </c>
      <c r="Z8" s="134"/>
      <c r="AA8" s="134"/>
    </row>
    <row r="9" spans="1:27" ht="72" x14ac:dyDescent="0.25">
      <c r="A9" s="23" t="s">
        <v>2278</v>
      </c>
      <c r="B9" s="23" t="s">
        <v>354</v>
      </c>
      <c r="C9" s="23" t="s">
        <v>355</v>
      </c>
      <c r="D9" s="23" t="s">
        <v>2610</v>
      </c>
      <c r="E9" s="23" t="s">
        <v>457</v>
      </c>
      <c r="F9" s="23" t="s">
        <v>458</v>
      </c>
      <c r="G9" s="18" t="s">
        <v>1262</v>
      </c>
      <c r="H9" s="23" t="s">
        <v>459</v>
      </c>
      <c r="I9" s="23" t="s">
        <v>74</v>
      </c>
      <c r="J9" s="24"/>
      <c r="K9" s="24" t="s">
        <v>74</v>
      </c>
      <c r="L9" s="24"/>
      <c r="M9" s="23" t="s">
        <v>2672</v>
      </c>
      <c r="N9" s="24"/>
      <c r="O9" s="24" t="s">
        <v>2673</v>
      </c>
      <c r="P9" s="24"/>
      <c r="Q9" s="23" t="s">
        <v>1464</v>
      </c>
      <c r="R9" s="23" t="s">
        <v>1262</v>
      </c>
      <c r="S9" s="23" t="s">
        <v>1262</v>
      </c>
      <c r="T9" s="23" t="s">
        <v>1262</v>
      </c>
      <c r="U9" s="134" t="s">
        <v>74</v>
      </c>
      <c r="V9" s="134" t="s">
        <v>2651</v>
      </c>
      <c r="W9" s="134" t="s">
        <v>3341</v>
      </c>
      <c r="X9" s="134"/>
      <c r="Y9" s="18" t="s">
        <v>1464</v>
      </c>
      <c r="Z9" s="134"/>
      <c r="AA9" s="134"/>
    </row>
    <row r="10" spans="1:27" ht="72" x14ac:dyDescent="0.25">
      <c r="A10" s="23" t="s">
        <v>2279</v>
      </c>
      <c r="B10" s="23" t="s">
        <v>354</v>
      </c>
      <c r="C10" s="23" t="s">
        <v>355</v>
      </c>
      <c r="D10" s="23" t="s">
        <v>2610</v>
      </c>
      <c r="E10" s="23" t="s">
        <v>460</v>
      </c>
      <c r="F10" s="23" t="s">
        <v>461</v>
      </c>
      <c r="G10" s="18" t="s">
        <v>1262</v>
      </c>
      <c r="H10" s="23" t="s">
        <v>462</v>
      </c>
      <c r="I10" s="23" t="s">
        <v>74</v>
      </c>
      <c r="J10" s="24"/>
      <c r="K10" s="24" t="s">
        <v>74</v>
      </c>
      <c r="L10" s="24"/>
      <c r="M10" s="23" t="s">
        <v>2672</v>
      </c>
      <c r="N10" s="24"/>
      <c r="O10" s="24" t="s">
        <v>2673</v>
      </c>
      <c r="P10" s="24"/>
      <c r="Q10" s="23" t="s">
        <v>1464</v>
      </c>
      <c r="R10" s="23" t="s">
        <v>1262</v>
      </c>
      <c r="S10" s="23" t="s">
        <v>1262</v>
      </c>
      <c r="T10" s="23" t="s">
        <v>1262</v>
      </c>
      <c r="U10" s="134" t="s">
        <v>74</v>
      </c>
      <c r="V10" s="134" t="s">
        <v>2651</v>
      </c>
      <c r="W10" s="134" t="s">
        <v>3341</v>
      </c>
      <c r="X10" s="134"/>
      <c r="Y10" s="18" t="s">
        <v>1464</v>
      </c>
      <c r="Z10" s="134"/>
      <c r="AA10" s="134"/>
    </row>
    <row r="11" spans="1:27" ht="72" x14ac:dyDescent="0.25">
      <c r="A11" s="23" t="s">
        <v>2280</v>
      </c>
      <c r="B11" s="23" t="s">
        <v>354</v>
      </c>
      <c r="C11" s="23" t="s">
        <v>355</v>
      </c>
      <c r="D11" s="23" t="s">
        <v>2610</v>
      </c>
      <c r="E11" s="23" t="s">
        <v>463</v>
      </c>
      <c r="F11" s="23" t="s">
        <v>464</v>
      </c>
      <c r="G11" s="18" t="s">
        <v>1262</v>
      </c>
      <c r="H11" s="23" t="s">
        <v>465</v>
      </c>
      <c r="I11" s="23" t="s">
        <v>465</v>
      </c>
      <c r="J11" s="24"/>
      <c r="K11" s="23" t="s">
        <v>465</v>
      </c>
      <c r="L11" s="24"/>
      <c r="M11" s="23" t="s">
        <v>465</v>
      </c>
      <c r="N11" s="24"/>
      <c r="O11" s="23" t="s">
        <v>465</v>
      </c>
      <c r="P11" s="24"/>
      <c r="Q11" s="23" t="s">
        <v>1464</v>
      </c>
      <c r="R11" s="23" t="s">
        <v>1262</v>
      </c>
      <c r="S11" s="23" t="s">
        <v>1262</v>
      </c>
      <c r="T11" s="23" t="s">
        <v>1262</v>
      </c>
      <c r="U11" s="134" t="s">
        <v>3342</v>
      </c>
      <c r="V11" s="134" t="s">
        <v>2649</v>
      </c>
      <c r="W11" s="134" t="s">
        <v>3342</v>
      </c>
      <c r="X11" s="134"/>
      <c r="Y11" s="18" t="s">
        <v>1464</v>
      </c>
      <c r="Z11" s="134"/>
      <c r="AA11" s="134" t="s">
        <v>3346</v>
      </c>
    </row>
    <row r="12" spans="1:27" s="128" customFormat="1" ht="72" x14ac:dyDescent="0.25">
      <c r="A12" s="23" t="s">
        <v>2281</v>
      </c>
      <c r="B12" s="128" t="s">
        <v>354</v>
      </c>
      <c r="C12" s="128" t="s">
        <v>355</v>
      </c>
      <c r="D12" s="23" t="s">
        <v>2610</v>
      </c>
      <c r="E12" s="128" t="s">
        <v>466</v>
      </c>
      <c r="F12" s="128" t="s">
        <v>467</v>
      </c>
      <c r="G12" s="18" t="s">
        <v>1262</v>
      </c>
      <c r="H12" s="128" t="s">
        <v>1671</v>
      </c>
      <c r="I12" s="128" t="s">
        <v>468</v>
      </c>
      <c r="J12" s="101"/>
      <c r="K12" s="101" t="s">
        <v>469</v>
      </c>
      <c r="L12" s="101"/>
      <c r="M12" s="101" t="s">
        <v>470</v>
      </c>
      <c r="N12" s="101"/>
      <c r="O12" s="101" t="s">
        <v>471</v>
      </c>
      <c r="P12" s="101"/>
      <c r="Q12" s="23" t="s">
        <v>1464</v>
      </c>
      <c r="R12" s="23" t="s">
        <v>1262</v>
      </c>
      <c r="S12" s="23" t="s">
        <v>1262</v>
      </c>
      <c r="T12" s="23" t="s">
        <v>1262</v>
      </c>
      <c r="U12" s="134" t="s">
        <v>3343</v>
      </c>
      <c r="V12" s="134" t="s">
        <v>2649</v>
      </c>
      <c r="W12" s="134" t="s">
        <v>3344</v>
      </c>
      <c r="X12" s="134"/>
      <c r="Y12" s="18" t="s">
        <v>1464</v>
      </c>
      <c r="Z12" s="134"/>
      <c r="AA12" s="134" t="s">
        <v>3346</v>
      </c>
    </row>
    <row r="13" spans="1:27" ht="120" x14ac:dyDescent="0.25">
      <c r="A13" s="23" t="s">
        <v>2282</v>
      </c>
      <c r="B13" s="128" t="s">
        <v>354</v>
      </c>
      <c r="C13" s="128" t="s">
        <v>355</v>
      </c>
      <c r="D13" s="23" t="s">
        <v>2610</v>
      </c>
      <c r="E13" s="23" t="s">
        <v>472</v>
      </c>
      <c r="F13" s="23" t="s">
        <v>473</v>
      </c>
      <c r="G13" s="18" t="s">
        <v>1262</v>
      </c>
      <c r="H13" s="23" t="s">
        <v>2674</v>
      </c>
      <c r="I13" s="23" t="s">
        <v>2675</v>
      </c>
      <c r="J13" s="24" t="s">
        <v>475</v>
      </c>
      <c r="K13" s="23" t="s">
        <v>2675</v>
      </c>
      <c r="L13" s="24"/>
      <c r="M13" s="23" t="s">
        <v>2675</v>
      </c>
      <c r="N13" s="24"/>
      <c r="O13" s="23" t="s">
        <v>474</v>
      </c>
      <c r="P13" s="24"/>
      <c r="Q13" s="23" t="s">
        <v>475</v>
      </c>
      <c r="R13" s="23" t="s">
        <v>1262</v>
      </c>
      <c r="S13" s="23" t="s">
        <v>352</v>
      </c>
      <c r="T13" s="23" t="s">
        <v>57</v>
      </c>
      <c r="U13" s="134" t="s">
        <v>3342</v>
      </c>
      <c r="V13" s="134" t="s">
        <v>2649</v>
      </c>
      <c r="W13" s="134" t="s">
        <v>3342</v>
      </c>
      <c r="X13" s="134"/>
      <c r="Y13" s="18" t="s">
        <v>475</v>
      </c>
      <c r="Z13" s="134" t="s">
        <v>60</v>
      </c>
      <c r="AA13" s="134" t="s">
        <v>3346</v>
      </c>
    </row>
    <row r="14" spans="1:27" ht="72" x14ac:dyDescent="0.25">
      <c r="A14" s="23" t="s">
        <v>2283</v>
      </c>
      <c r="B14" s="128" t="s">
        <v>354</v>
      </c>
      <c r="C14" s="128" t="s">
        <v>355</v>
      </c>
      <c r="D14" s="23" t="s">
        <v>2610</v>
      </c>
      <c r="E14" s="23" t="s">
        <v>476</v>
      </c>
      <c r="F14" s="23" t="s">
        <v>477</v>
      </c>
      <c r="G14" s="18" t="s">
        <v>1262</v>
      </c>
      <c r="H14" s="23" t="s">
        <v>478</v>
      </c>
      <c r="I14" s="23" t="s">
        <v>2675</v>
      </c>
      <c r="J14" s="24"/>
      <c r="K14" s="23" t="s">
        <v>2675</v>
      </c>
      <c r="L14" s="24"/>
      <c r="M14" s="23" t="s">
        <v>479</v>
      </c>
      <c r="N14" s="24"/>
      <c r="O14" s="24"/>
      <c r="P14" s="24"/>
      <c r="Q14" s="23" t="s">
        <v>1464</v>
      </c>
      <c r="R14" s="23" t="s">
        <v>1262</v>
      </c>
      <c r="S14" s="23" t="s">
        <v>1262</v>
      </c>
      <c r="T14" s="23" t="s">
        <v>1262</v>
      </c>
      <c r="U14" s="134" t="s">
        <v>3342</v>
      </c>
      <c r="V14" s="134" t="s">
        <v>2649</v>
      </c>
      <c r="W14" s="134" t="s">
        <v>3342</v>
      </c>
      <c r="X14" s="134"/>
      <c r="Y14" s="18" t="s">
        <v>1464</v>
      </c>
      <c r="Z14" s="134"/>
      <c r="AA14" s="134" t="s">
        <v>3346</v>
      </c>
    </row>
    <row r="15" spans="1:27" s="128" customFormat="1" ht="96" x14ac:dyDescent="0.25">
      <c r="A15" s="23" t="s">
        <v>2284</v>
      </c>
      <c r="B15" s="128" t="s">
        <v>354</v>
      </c>
      <c r="C15" s="128" t="s">
        <v>355</v>
      </c>
      <c r="D15" s="23" t="s">
        <v>2610</v>
      </c>
      <c r="E15" s="128" t="s">
        <v>480</v>
      </c>
      <c r="F15" s="128" t="s">
        <v>481</v>
      </c>
      <c r="G15" s="18" t="s">
        <v>1262</v>
      </c>
      <c r="H15" s="9" t="s">
        <v>2676</v>
      </c>
      <c r="I15" s="158">
        <v>0.6</v>
      </c>
      <c r="J15" s="101"/>
      <c r="K15" s="158">
        <v>0.68</v>
      </c>
      <c r="L15" s="101"/>
      <c r="M15" s="158">
        <v>0.78</v>
      </c>
      <c r="N15" s="101"/>
      <c r="O15" s="158">
        <v>0.875</v>
      </c>
      <c r="P15" s="101"/>
      <c r="Q15" s="23" t="s">
        <v>1464</v>
      </c>
      <c r="R15" s="23" t="s">
        <v>1262</v>
      </c>
      <c r="S15" s="23" t="s">
        <v>1262</v>
      </c>
      <c r="T15" s="23" t="s">
        <v>1262</v>
      </c>
      <c r="U15" s="134" t="s">
        <v>3342</v>
      </c>
      <c r="V15" s="134" t="s">
        <v>2649</v>
      </c>
      <c r="W15" s="134" t="s">
        <v>3342</v>
      </c>
      <c r="X15" s="134" t="s">
        <v>3345</v>
      </c>
      <c r="Y15" s="18" t="s">
        <v>1464</v>
      </c>
      <c r="Z15" s="134"/>
      <c r="AA15" s="134" t="s">
        <v>3346</v>
      </c>
    </row>
    <row r="16" spans="1:27" ht="72" x14ac:dyDescent="0.25">
      <c r="A16" s="23" t="s">
        <v>2285</v>
      </c>
      <c r="B16" s="128" t="s">
        <v>354</v>
      </c>
      <c r="C16" s="128" t="s">
        <v>355</v>
      </c>
      <c r="D16" s="23" t="s">
        <v>2610</v>
      </c>
      <c r="E16" s="23" t="s">
        <v>482</v>
      </c>
      <c r="F16" s="23" t="s">
        <v>483</v>
      </c>
      <c r="G16" s="18" t="s">
        <v>1262</v>
      </c>
      <c r="H16" s="23" t="s">
        <v>484</v>
      </c>
      <c r="I16" s="23" t="s">
        <v>484</v>
      </c>
      <c r="J16" s="24"/>
      <c r="K16" s="23" t="s">
        <v>484</v>
      </c>
      <c r="L16" s="24"/>
      <c r="M16" s="23" t="s">
        <v>484</v>
      </c>
      <c r="N16" s="24"/>
      <c r="O16" s="23" t="s">
        <v>484</v>
      </c>
      <c r="P16" s="24"/>
      <c r="Q16" s="23" t="s">
        <v>1464</v>
      </c>
      <c r="R16" s="23" t="s">
        <v>1262</v>
      </c>
      <c r="S16" s="23" t="s">
        <v>1262</v>
      </c>
      <c r="T16" s="23" t="s">
        <v>1262</v>
      </c>
      <c r="U16" s="195">
        <v>0.85</v>
      </c>
      <c r="V16" s="134" t="s">
        <v>2650</v>
      </c>
      <c r="W16" s="134"/>
      <c r="X16" s="134"/>
      <c r="Y16" s="18" t="s">
        <v>1464</v>
      </c>
      <c r="Z16" s="134"/>
      <c r="AA16" s="134" t="s">
        <v>3346</v>
      </c>
    </row>
    <row r="17" spans="1:27" s="159" customFormat="1" ht="72" x14ac:dyDescent="0.25">
      <c r="A17" s="128" t="s">
        <v>2451</v>
      </c>
      <c r="B17" s="128" t="s">
        <v>354</v>
      </c>
      <c r="C17" s="128" t="s">
        <v>947</v>
      </c>
      <c r="D17" s="23" t="s">
        <v>2610</v>
      </c>
      <c r="E17" s="128" t="s">
        <v>949</v>
      </c>
      <c r="F17" s="128" t="s">
        <v>950</v>
      </c>
      <c r="G17" s="18" t="s">
        <v>3558</v>
      </c>
      <c r="H17" s="128" t="s">
        <v>1359</v>
      </c>
      <c r="I17" s="128" t="s">
        <v>1355</v>
      </c>
      <c r="J17" s="128" t="s">
        <v>60</v>
      </c>
      <c r="K17" s="128" t="s">
        <v>1356</v>
      </c>
      <c r="L17" s="128" t="s">
        <v>60</v>
      </c>
      <c r="M17" s="128" t="s">
        <v>1357</v>
      </c>
      <c r="N17" s="128" t="s">
        <v>60</v>
      </c>
      <c r="O17" s="128" t="s">
        <v>1358</v>
      </c>
      <c r="P17" s="128" t="s">
        <v>60</v>
      </c>
      <c r="Q17" s="128" t="s">
        <v>600</v>
      </c>
      <c r="R17" s="128" t="s">
        <v>882</v>
      </c>
      <c r="S17" s="128" t="s">
        <v>539</v>
      </c>
      <c r="T17" s="128" t="s">
        <v>1262</v>
      </c>
      <c r="U17" s="134" t="s">
        <v>3342</v>
      </c>
      <c r="V17" s="134" t="s">
        <v>2649</v>
      </c>
      <c r="W17" s="134" t="s">
        <v>3342</v>
      </c>
      <c r="X17" s="134"/>
      <c r="Y17" s="9" t="s">
        <v>600</v>
      </c>
      <c r="Z17" s="134"/>
      <c r="AA17" s="134" t="s">
        <v>3346</v>
      </c>
    </row>
    <row r="18" spans="1:27" ht="168" x14ac:dyDescent="0.25">
      <c r="A18" s="23" t="s">
        <v>2286</v>
      </c>
      <c r="B18" s="23" t="s">
        <v>207</v>
      </c>
      <c r="C18" s="23" t="s">
        <v>208</v>
      </c>
      <c r="D18" s="23" t="s">
        <v>2610</v>
      </c>
      <c r="E18" s="23" t="s">
        <v>362</v>
      </c>
      <c r="G18" s="18" t="s">
        <v>1262</v>
      </c>
      <c r="H18" s="23" t="s">
        <v>2677</v>
      </c>
      <c r="I18" s="23" t="s">
        <v>1262</v>
      </c>
      <c r="J18" s="160"/>
      <c r="K18" s="23" t="s">
        <v>2678</v>
      </c>
      <c r="L18" s="160"/>
      <c r="M18" s="23" t="s">
        <v>1262</v>
      </c>
      <c r="N18" s="160"/>
      <c r="O18" s="23" t="s">
        <v>1262</v>
      </c>
      <c r="P18" s="160"/>
      <c r="Q18" s="23" t="s">
        <v>1262</v>
      </c>
      <c r="R18" s="23" t="s">
        <v>1262</v>
      </c>
      <c r="S18" s="23" t="s">
        <v>1262</v>
      </c>
      <c r="T18" s="23" t="s">
        <v>1262</v>
      </c>
      <c r="U18" s="134" t="s">
        <v>1262</v>
      </c>
      <c r="V18" s="134" t="s">
        <v>2651</v>
      </c>
      <c r="W18" s="134"/>
      <c r="X18" s="134"/>
      <c r="Y18" s="18" t="s">
        <v>1262</v>
      </c>
      <c r="Z18" s="134"/>
      <c r="AA18" s="134"/>
    </row>
    <row r="19" spans="1:27" ht="132" x14ac:dyDescent="0.25">
      <c r="A19" s="23" t="s">
        <v>2287</v>
      </c>
      <c r="B19" s="23" t="s">
        <v>354</v>
      </c>
      <c r="C19" s="23" t="s">
        <v>355</v>
      </c>
      <c r="D19" s="23" t="s">
        <v>2610</v>
      </c>
      <c r="E19" s="23" t="s">
        <v>356</v>
      </c>
      <c r="G19" s="18" t="s">
        <v>1262</v>
      </c>
      <c r="H19" s="23" t="s">
        <v>2679</v>
      </c>
      <c r="I19" s="23" t="s">
        <v>1262</v>
      </c>
      <c r="J19" s="160"/>
      <c r="K19" s="23" t="s">
        <v>2679</v>
      </c>
      <c r="L19" s="160"/>
      <c r="M19" s="23" t="s">
        <v>1262</v>
      </c>
      <c r="N19" s="160"/>
      <c r="O19" s="23" t="s">
        <v>1262</v>
      </c>
      <c r="P19" s="160"/>
      <c r="Q19" s="23" t="s">
        <v>1262</v>
      </c>
      <c r="R19" s="23" t="s">
        <v>1262</v>
      </c>
      <c r="S19" s="23" t="s">
        <v>1262</v>
      </c>
      <c r="T19" s="23" t="s">
        <v>1262</v>
      </c>
      <c r="U19" s="134" t="s">
        <v>1262</v>
      </c>
      <c r="V19" s="134" t="s">
        <v>2651</v>
      </c>
      <c r="W19" s="134"/>
      <c r="X19" s="134"/>
      <c r="Y19" s="18" t="s">
        <v>1262</v>
      </c>
      <c r="Z19" s="134"/>
      <c r="AA19" s="134"/>
    </row>
    <row r="20" spans="1:27" ht="144" x14ac:dyDescent="0.25">
      <c r="A20" s="23" t="s">
        <v>2288</v>
      </c>
      <c r="B20" s="23" t="s">
        <v>354</v>
      </c>
      <c r="C20" s="23" t="s">
        <v>355</v>
      </c>
      <c r="D20" s="23" t="s">
        <v>2610</v>
      </c>
      <c r="E20" s="23" t="s">
        <v>361</v>
      </c>
      <c r="G20" s="18" t="s">
        <v>1262</v>
      </c>
      <c r="H20" s="23" t="s">
        <v>2680</v>
      </c>
      <c r="I20" s="23" t="s">
        <v>2680</v>
      </c>
      <c r="J20" s="160"/>
      <c r="K20" s="23" t="s">
        <v>2680</v>
      </c>
      <c r="L20" s="160"/>
      <c r="M20" s="23" t="s">
        <v>2680</v>
      </c>
      <c r="N20" s="160"/>
      <c r="O20" s="23" t="s">
        <v>2680</v>
      </c>
      <c r="P20" s="160"/>
      <c r="Q20" s="23" t="s">
        <v>1262</v>
      </c>
      <c r="R20" s="23" t="s">
        <v>1262</v>
      </c>
      <c r="S20" s="23" t="s">
        <v>1262</v>
      </c>
      <c r="T20" s="23" t="s">
        <v>1262</v>
      </c>
      <c r="U20" s="134" t="s">
        <v>1262</v>
      </c>
      <c r="V20" s="134" t="s">
        <v>2651</v>
      </c>
      <c r="W20" s="134"/>
      <c r="X20" s="134"/>
      <c r="Y20" s="18" t="s">
        <v>1262</v>
      </c>
      <c r="Z20" s="134"/>
      <c r="AA20" s="134"/>
    </row>
    <row r="21" spans="1:27" ht="264" x14ac:dyDescent="0.25">
      <c r="A21" s="23" t="s">
        <v>2289</v>
      </c>
      <c r="B21" s="23" t="s">
        <v>207</v>
      </c>
      <c r="C21" s="23" t="s">
        <v>208</v>
      </c>
      <c r="D21" s="23" t="s">
        <v>2610</v>
      </c>
      <c r="E21" s="23" t="s">
        <v>360</v>
      </c>
      <c r="G21" s="18" t="s">
        <v>1262</v>
      </c>
      <c r="H21" s="23" t="s">
        <v>2681</v>
      </c>
      <c r="I21" s="23" t="s">
        <v>2682</v>
      </c>
      <c r="J21" s="160"/>
      <c r="K21" s="23" t="s">
        <v>2682</v>
      </c>
      <c r="L21" s="160"/>
      <c r="M21" s="23" t="s">
        <v>2682</v>
      </c>
      <c r="N21" s="160"/>
      <c r="O21" s="23" t="s">
        <v>2682</v>
      </c>
      <c r="P21" s="160"/>
      <c r="Q21" s="23" t="s">
        <v>1262</v>
      </c>
      <c r="R21" s="23" t="s">
        <v>1262</v>
      </c>
      <c r="S21" s="23" t="s">
        <v>1262</v>
      </c>
      <c r="T21" s="23" t="s">
        <v>1262</v>
      </c>
      <c r="U21" s="134" t="s">
        <v>1262</v>
      </c>
      <c r="V21" s="134" t="s">
        <v>2651</v>
      </c>
      <c r="W21" s="134"/>
      <c r="X21" s="134"/>
      <c r="Y21" s="18" t="s">
        <v>1262</v>
      </c>
      <c r="Z21" s="134"/>
      <c r="AA21" s="134"/>
    </row>
    <row r="22" spans="1:27" ht="216" x14ac:dyDescent="0.25">
      <c r="A22" s="23" t="s">
        <v>2290</v>
      </c>
      <c r="B22" s="23" t="s">
        <v>366</v>
      </c>
      <c r="C22" s="23" t="s">
        <v>365</v>
      </c>
      <c r="D22" s="23" t="s">
        <v>2610</v>
      </c>
      <c r="E22" s="23" t="s">
        <v>364</v>
      </c>
      <c r="G22" s="18" t="s">
        <v>1262</v>
      </c>
      <c r="H22" s="23" t="s">
        <v>2683</v>
      </c>
      <c r="I22" s="23" t="s">
        <v>2683</v>
      </c>
      <c r="J22" s="160"/>
      <c r="K22" s="23" t="s">
        <v>2683</v>
      </c>
      <c r="L22" s="160"/>
      <c r="M22" s="23" t="s">
        <v>2683</v>
      </c>
      <c r="N22" s="160"/>
      <c r="O22" s="23" t="s">
        <v>2683</v>
      </c>
      <c r="P22" s="160"/>
      <c r="Q22" s="23" t="s">
        <v>1262</v>
      </c>
      <c r="R22" s="23" t="s">
        <v>1262</v>
      </c>
      <c r="S22" s="23" t="s">
        <v>1262</v>
      </c>
      <c r="T22" s="23" t="s">
        <v>1262</v>
      </c>
      <c r="U22" s="134"/>
      <c r="V22" s="134" t="s">
        <v>2654</v>
      </c>
      <c r="W22" s="134"/>
      <c r="X22" s="134"/>
      <c r="Y22" s="18" t="s">
        <v>1262</v>
      </c>
      <c r="Z22" s="134"/>
      <c r="AA22" s="134"/>
    </row>
    <row r="23" spans="1:27" x14ac:dyDescent="0.25">
      <c r="U23" s="134"/>
      <c r="V23" s="134" t="s">
        <v>2654</v>
      </c>
      <c r="W23" s="134"/>
      <c r="X23" s="134"/>
      <c r="Z23" s="134"/>
      <c r="AA23" s="134"/>
    </row>
    <row r="24" spans="1:27" x14ac:dyDescent="0.25">
      <c r="U24" s="134"/>
      <c r="V24" s="134" t="s">
        <v>2654</v>
      </c>
      <c r="W24" s="134"/>
      <c r="X24" s="134"/>
      <c r="Z24" s="134"/>
      <c r="AA24" s="134"/>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A1:T1"/>
    <mergeCell ref="A2:T2"/>
    <mergeCell ref="A3:A6"/>
    <mergeCell ref="B3:B6"/>
    <mergeCell ref="C3:C6"/>
    <mergeCell ref="D3:D6"/>
    <mergeCell ref="E3:E6"/>
    <mergeCell ref="F3:F6"/>
    <mergeCell ref="H3:H6"/>
    <mergeCell ref="I3:P3"/>
    <mergeCell ref="G3:G6"/>
    <mergeCell ref="U3:U6"/>
    <mergeCell ref="X3:X6"/>
    <mergeCell ref="I4:J4"/>
    <mergeCell ref="K4:L4"/>
    <mergeCell ref="M4:N4"/>
    <mergeCell ref="O4:P4"/>
    <mergeCell ref="I5:J5"/>
    <mergeCell ref="K5:L5"/>
    <mergeCell ref="M5:N5"/>
    <mergeCell ref="O5:P5"/>
    <mergeCell ref="Q3:Q6"/>
    <mergeCell ref="R3:R6"/>
    <mergeCell ref="S3:S5"/>
    <mergeCell ref="T3:T6"/>
    <mergeCell ref="Y3:Y6"/>
    <mergeCell ref="V3:V6"/>
    <mergeCell ref="W3:W6"/>
    <mergeCell ref="Z3:Z6"/>
    <mergeCell ref="AA3:AA6"/>
  </mergeCells>
  <conditionalFormatting sqref="V7:V32">
    <cfRule type="containsText" dxfId="419" priority="14" stopIfTrue="1" operator="containsText" text="Target Met">
      <formula>NOT(ISERROR(SEARCH("Target Met",V7)))</formula>
    </cfRule>
  </conditionalFormatting>
  <conditionalFormatting sqref="V7:V32">
    <cfRule type="containsText" dxfId="418" priority="8" stopIfTrue="1" operator="containsText" text="Not Applicable">
      <formula>NOT(ISERROR(SEARCH("Not Applicable",V7)))</formula>
    </cfRule>
    <cfRule type="containsText" priority="9" stopIfTrue="1" operator="containsText" text="Not Applicable">
      <formula>NOT(ISERROR(SEARCH("Not Applicable",V7)))</formula>
    </cfRule>
    <cfRule type="containsText" dxfId="417" priority="10" stopIfTrue="1" operator="containsText" text="Target Exceeded">
      <formula>NOT(ISERROR(SEARCH("Target Exceeded",V7)))</formula>
    </cfRule>
    <cfRule type="containsText" dxfId="416" priority="11" stopIfTrue="1" operator="containsText" text="Target Partially Met">
      <formula>NOT(ISERROR(SEARCH("Target Partially Met",V7)))</formula>
    </cfRule>
    <cfRule type="containsText" priority="12" stopIfTrue="1" operator="containsText" text="Target Partially Met">
      <formula>NOT(ISERROR(SEARCH("Target Partially Met",V7)))</formula>
    </cfRule>
    <cfRule type="containsText" dxfId="415" priority="13" stopIfTrue="1" operator="containsText" text="Nil Achieved">
      <formula>NOT(ISERROR(SEARCH("Nil Achieved",V7)))</formula>
    </cfRule>
  </conditionalFormatting>
  <conditionalFormatting sqref="V7:V22">
    <cfRule type="containsText" dxfId="414" priority="7" stopIfTrue="1" operator="containsText" text="Target Met">
      <formula>NOT(ISERROR(SEARCH("Target Met",V7)))</formula>
    </cfRule>
  </conditionalFormatting>
  <conditionalFormatting sqref="V7:V22">
    <cfRule type="containsText" dxfId="41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12" priority="3" stopIfTrue="1" operator="containsText" text="Target Exceeded">
      <formula>NOT(ISERROR(SEARCH("Target Exceeded",V7)))</formula>
    </cfRule>
    <cfRule type="containsText" dxfId="41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10"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66" orientation="landscape" useFirstPageNumber="1" r:id="rId1"/>
  <headerFooter>
    <oddFooter>Page &amp;P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V7:V32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3709</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3709</v>
      </c>
      <c r="F12" s="267"/>
      <c r="G12" s="267"/>
    </row>
    <row r="13" spans="1:14" ht="18.75" x14ac:dyDescent="0.3">
      <c r="D13" s="267"/>
      <c r="E13" s="267"/>
      <c r="F13" s="267"/>
      <c r="G13" s="267"/>
    </row>
    <row r="14" spans="1:14" ht="18.75" x14ac:dyDescent="0.3">
      <c r="D14" s="273">
        <v>1.1000000000000001</v>
      </c>
      <c r="E14" s="272" t="s">
        <v>3553</v>
      </c>
      <c r="F14" s="267">
        <v>8</v>
      </c>
      <c r="G14" s="267"/>
    </row>
    <row r="15" spans="1:14" ht="18.75" x14ac:dyDescent="0.3">
      <c r="D15" s="267" t="s">
        <v>3549</v>
      </c>
      <c r="E15" s="285" t="s">
        <v>3551</v>
      </c>
      <c r="F15" s="267">
        <v>8</v>
      </c>
      <c r="G15" s="267"/>
    </row>
    <row r="16" spans="1:14" ht="18.75" x14ac:dyDescent="0.3">
      <c r="D16" s="267" t="s">
        <v>3550</v>
      </c>
      <c r="E16" s="272" t="s">
        <v>3552</v>
      </c>
      <c r="F16" s="267">
        <v>0</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3627</v>
      </c>
      <c r="F45" s="275" t="s">
        <v>3627</v>
      </c>
      <c r="G45" s="275" t="s">
        <v>3627</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70" orientation="portrait" useFirstPageNumber="1" r:id="rId1"/>
  <headerFooter>
    <oddFooter>Page &amp;P</oddFooter>
  </headerFooter>
  <ignoredErrors>
    <ignoredError sqref="F4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view="pageBreakPreview" zoomScaleNormal="100" zoomScaleSheetLayoutView="100" workbookViewId="0">
      <selection sqref="A1:N2"/>
    </sheetView>
  </sheetViews>
  <sheetFormatPr defaultRowHeight="15.75" x14ac:dyDescent="0.25"/>
  <cols>
    <col min="1" max="1" width="30.42578125" style="37" bestFit="1" customWidth="1"/>
    <col min="2" max="2" width="12.28515625" style="37" bestFit="1" customWidth="1"/>
    <col min="3" max="3" width="12.7109375" style="37" bestFit="1" customWidth="1"/>
    <col min="4" max="4" width="12.28515625" style="37" bestFit="1" customWidth="1"/>
    <col min="5" max="5" width="12.7109375" style="37" bestFit="1" customWidth="1"/>
    <col min="6" max="6" width="14.42578125" style="37" bestFit="1" customWidth="1"/>
    <col min="7" max="7" width="14.140625" style="37" bestFit="1" customWidth="1"/>
    <col min="8" max="9" width="12.28515625" style="37" bestFit="1" customWidth="1"/>
    <col min="10" max="10" width="11.85546875" style="37" bestFit="1" customWidth="1"/>
    <col min="11" max="13" width="12.28515625" style="37" bestFit="1" customWidth="1"/>
    <col min="14" max="14" width="20.28515625" style="37" customWidth="1"/>
    <col min="15" max="16384" width="9.140625" style="37"/>
  </cols>
  <sheetData>
    <row r="1" spans="1:14" s="59" customFormat="1" x14ac:dyDescent="0.25">
      <c r="A1" s="294" t="s">
        <v>1888</v>
      </c>
      <c r="B1" s="294"/>
      <c r="C1" s="294"/>
      <c r="D1" s="294"/>
      <c r="E1" s="294"/>
      <c r="F1" s="294"/>
      <c r="G1" s="294"/>
      <c r="H1" s="294"/>
      <c r="I1" s="294"/>
      <c r="J1" s="294"/>
      <c r="K1" s="294"/>
      <c r="L1" s="294"/>
      <c r="M1" s="294"/>
      <c r="N1" s="294"/>
    </row>
    <row r="2" spans="1:14" s="59" customFormat="1" x14ac:dyDescent="0.25">
      <c r="A2" s="60" t="str">
        <f>desc</f>
        <v>Description</v>
      </c>
      <c r="B2" s="293" t="str">
        <f>Head9</f>
        <v>Budget Year 2011/12</v>
      </c>
      <c r="C2" s="293"/>
      <c r="D2" s="293"/>
      <c r="E2" s="293"/>
      <c r="F2" s="293"/>
      <c r="G2" s="293"/>
      <c r="H2" s="293"/>
      <c r="I2" s="293"/>
      <c r="J2" s="293"/>
      <c r="K2" s="293"/>
      <c r="L2" s="293"/>
      <c r="M2" s="293"/>
      <c r="N2" s="62"/>
    </row>
    <row r="3" spans="1:14" s="59" customFormat="1" x14ac:dyDescent="0.25">
      <c r="A3" s="61" t="s">
        <v>1443</v>
      </c>
      <c r="B3" s="62" t="s">
        <v>1444</v>
      </c>
      <c r="C3" s="62" t="s">
        <v>1445</v>
      </c>
      <c r="D3" s="62" t="s">
        <v>1446</v>
      </c>
      <c r="E3" s="62" t="s">
        <v>1447</v>
      </c>
      <c r="F3" s="62" t="s">
        <v>1458</v>
      </c>
      <c r="G3" s="62" t="s">
        <v>1459</v>
      </c>
      <c r="H3" s="62" t="s">
        <v>1450</v>
      </c>
      <c r="I3" s="62" t="s">
        <v>1460</v>
      </c>
      <c r="J3" s="62" t="s">
        <v>1452</v>
      </c>
      <c r="K3" s="62" t="s">
        <v>1453</v>
      </c>
      <c r="L3" s="62" t="s">
        <v>1454</v>
      </c>
      <c r="M3" s="62" t="s">
        <v>1455</v>
      </c>
      <c r="N3" s="62" t="str">
        <f>Head9</f>
        <v>Budget Year 2011/12</v>
      </c>
    </row>
    <row r="4" spans="1:14" x14ac:dyDescent="0.25">
      <c r="A4" s="38" t="str">
        <f>'[2]A2-FinPerf SC'!A27</f>
        <v>Expenditure - Standard</v>
      </c>
      <c r="B4" s="32"/>
      <c r="C4" s="32"/>
      <c r="D4" s="32"/>
      <c r="E4" s="32"/>
      <c r="F4" s="32"/>
      <c r="G4" s="32"/>
      <c r="H4" s="32"/>
      <c r="I4" s="32"/>
      <c r="J4" s="32"/>
      <c r="K4" s="32"/>
      <c r="L4" s="32"/>
      <c r="M4" s="32"/>
      <c r="N4" s="32"/>
    </row>
    <row r="5" spans="1:14" x14ac:dyDescent="0.25">
      <c r="A5" s="39" t="str">
        <f>'[2]A2-FinPerf SC'!A28</f>
        <v>Governance and administration</v>
      </c>
      <c r="B5" s="40">
        <f>SUM(B6:B8)</f>
        <v>43143482.399999999</v>
      </c>
      <c r="C5" s="40">
        <f>SUM(C6:C8)</f>
        <v>60400875.359999999</v>
      </c>
      <c r="D5" s="40">
        <f t="shared" ref="D5:L5" si="0">SUM(D6:D8)</f>
        <v>77658268.319999993</v>
      </c>
      <c r="E5" s="40">
        <f t="shared" si="0"/>
        <v>94915661.280000001</v>
      </c>
      <c r="F5" s="40">
        <f t="shared" si="0"/>
        <v>112173054.23999999</v>
      </c>
      <c r="G5" s="40">
        <f t="shared" si="0"/>
        <v>86286964.799999997</v>
      </c>
      <c r="H5" s="40">
        <f t="shared" si="0"/>
        <v>77658268.319999993</v>
      </c>
      <c r="I5" s="40">
        <f t="shared" si="0"/>
        <v>103544357.76000001</v>
      </c>
      <c r="J5" s="40">
        <f t="shared" si="0"/>
        <v>69029571.840000004</v>
      </c>
      <c r="K5" s="40">
        <f t="shared" si="0"/>
        <v>60400875.359999999</v>
      </c>
      <c r="L5" s="40">
        <f t="shared" si="0"/>
        <v>43143482.399999999</v>
      </c>
      <c r="M5" s="34">
        <f t="shared" ref="M5:M14" si="1">N5-SUM(B5:L5)</f>
        <v>34514785.919999957</v>
      </c>
      <c r="N5" s="34">
        <f>'[2]A2-FinPerf SC'!I28</f>
        <v>862869648</v>
      </c>
    </row>
    <row r="6" spans="1:14" x14ac:dyDescent="0.25">
      <c r="A6" s="36" t="str">
        <f>'[2]A2-FinPerf SC'!A29</f>
        <v>Executive and council</v>
      </c>
      <c r="B6" s="31">
        <f>N6*0.05</f>
        <v>3489331</v>
      </c>
      <c r="C6" s="31">
        <f>N6*0.07</f>
        <v>4885063.4000000004</v>
      </c>
      <c r="D6" s="31">
        <f>N6*0.09</f>
        <v>6280795.7999999998</v>
      </c>
      <c r="E6" s="31">
        <f>N6*0.11</f>
        <v>7676528.2000000002</v>
      </c>
      <c r="F6" s="31">
        <f>N6*0.13</f>
        <v>9072260.5999999996</v>
      </c>
      <c r="G6" s="31">
        <f>N6*0.1</f>
        <v>6978662</v>
      </c>
      <c r="H6" s="31">
        <f>N6*0.09</f>
        <v>6280795.7999999998</v>
      </c>
      <c r="I6" s="31">
        <f>N6*0.12</f>
        <v>8374394.3999999994</v>
      </c>
      <c r="J6" s="31">
        <f>N6*0.08</f>
        <v>5582929.6000000006</v>
      </c>
      <c r="K6" s="31">
        <f>N6*0.07</f>
        <v>4885063.4000000004</v>
      </c>
      <c r="L6" s="31">
        <f>N6*0.05</f>
        <v>3489331</v>
      </c>
      <c r="M6" s="32">
        <f t="shared" si="1"/>
        <v>2791464.8000000045</v>
      </c>
      <c r="N6" s="32">
        <f>'[2]A2-FinPerf SC'!I29</f>
        <v>69786620</v>
      </c>
    </row>
    <row r="7" spans="1:14" x14ac:dyDescent="0.25">
      <c r="A7" s="36" t="str">
        <f>'[2]A2-FinPerf SC'!A30</f>
        <v>Budget and treasury office</v>
      </c>
      <c r="B7" s="41">
        <f>N7*0.05</f>
        <v>30556372.800000001</v>
      </c>
      <c r="C7" s="41">
        <f>N7*0.07</f>
        <v>42778921.920000002</v>
      </c>
      <c r="D7" s="41">
        <f>N7*0.09</f>
        <v>55001471.039999999</v>
      </c>
      <c r="E7" s="41">
        <f>N7*0.11</f>
        <v>67224020.159999996</v>
      </c>
      <c r="F7" s="41">
        <f>N7*0.13</f>
        <v>79446569.280000001</v>
      </c>
      <c r="G7" s="41">
        <f>N7*0.1</f>
        <v>61112745.600000001</v>
      </c>
      <c r="H7" s="41">
        <f>N7*0.09</f>
        <v>55001471.039999999</v>
      </c>
      <c r="I7" s="41">
        <f>N7*0.12</f>
        <v>73335294.719999999</v>
      </c>
      <c r="J7" s="41">
        <f>N7*0.08</f>
        <v>48890196.480000004</v>
      </c>
      <c r="K7" s="41">
        <f>N7*0.07</f>
        <v>42778921.920000002</v>
      </c>
      <c r="L7" s="41">
        <f>N7*0.05</f>
        <v>30556372.800000001</v>
      </c>
      <c r="M7" s="32">
        <f t="shared" si="1"/>
        <v>24445098.24000001</v>
      </c>
      <c r="N7" s="32">
        <f>'[2]A2-FinPerf SC'!I30</f>
        <v>611127456</v>
      </c>
    </row>
    <row r="8" spans="1:14" x14ac:dyDescent="0.25">
      <c r="A8" s="36" t="str">
        <f>'[2]A2-FinPerf SC'!A31</f>
        <v>Corporate services</v>
      </c>
      <c r="B8" s="31">
        <f>N8*0.05</f>
        <v>9097778.5999999996</v>
      </c>
      <c r="C8" s="31">
        <f>N8*0.07</f>
        <v>12736890.040000001</v>
      </c>
      <c r="D8" s="31">
        <f>N8*0.09</f>
        <v>16376001.479999999</v>
      </c>
      <c r="E8" s="31">
        <f>N8*0.11</f>
        <v>20015112.920000002</v>
      </c>
      <c r="F8" s="31">
        <f>N8*0.13</f>
        <v>23654224.359999999</v>
      </c>
      <c r="G8" s="31">
        <f>N8*0.1</f>
        <v>18195557.199999999</v>
      </c>
      <c r="H8" s="31">
        <f>N8*0.09</f>
        <v>16376001.479999999</v>
      </c>
      <c r="I8" s="31">
        <f>N8*0.12</f>
        <v>21834668.640000001</v>
      </c>
      <c r="J8" s="31">
        <f>N8*0.08</f>
        <v>14556445.76</v>
      </c>
      <c r="K8" s="31">
        <f>N8*0.07</f>
        <v>12736890.040000001</v>
      </c>
      <c r="L8" s="31">
        <f>N8*0.05</f>
        <v>9097778.5999999996</v>
      </c>
      <c r="M8" s="32">
        <f t="shared" si="1"/>
        <v>7278222.8799999952</v>
      </c>
      <c r="N8" s="32">
        <f>'[2]A2-FinPerf SC'!I31</f>
        <v>181955572</v>
      </c>
    </row>
    <row r="9" spans="1:14" x14ac:dyDescent="0.25">
      <c r="A9" s="39" t="str">
        <f>'[2]A2-FinPerf SC'!A32</f>
        <v>Community and public safety</v>
      </c>
      <c r="B9" s="40">
        <f>SUM(B10:B14)</f>
        <v>19749178.550000004</v>
      </c>
      <c r="C9" s="40">
        <f t="shared" ref="C9:L9" si="2">SUM(C10:C14)</f>
        <v>27648849.970000003</v>
      </c>
      <c r="D9" s="40">
        <f t="shared" si="2"/>
        <v>35548521.390000001</v>
      </c>
      <c r="E9" s="40">
        <f t="shared" si="2"/>
        <v>43448192.810000002</v>
      </c>
      <c r="F9" s="40">
        <f t="shared" si="2"/>
        <v>51347864.230000004</v>
      </c>
      <c r="G9" s="40">
        <f t="shared" si="2"/>
        <v>39498357.100000009</v>
      </c>
      <c r="H9" s="40">
        <f t="shared" si="2"/>
        <v>35548521.390000001</v>
      </c>
      <c r="I9" s="40">
        <f t="shared" si="2"/>
        <v>47398028.519999996</v>
      </c>
      <c r="J9" s="40">
        <f t="shared" si="2"/>
        <v>31598685.68</v>
      </c>
      <c r="K9" s="40">
        <f t="shared" si="2"/>
        <v>27648849.970000003</v>
      </c>
      <c r="L9" s="40">
        <f t="shared" si="2"/>
        <v>19749178.550000004</v>
      </c>
      <c r="M9" s="34">
        <f t="shared" si="1"/>
        <v>15799342.839999974</v>
      </c>
      <c r="N9" s="34">
        <f>'[2]A2-FinPerf SC'!I32</f>
        <v>394983571</v>
      </c>
    </row>
    <row r="10" spans="1:14" x14ac:dyDescent="0.25">
      <c r="A10" s="36" t="str">
        <f>'[2]A2-FinPerf SC'!A33</f>
        <v>Community and social services</v>
      </c>
      <c r="B10" s="31">
        <f>N10*0.05</f>
        <v>2227133.9</v>
      </c>
      <c r="C10" s="31">
        <f>N10*0.07</f>
        <v>3117987.4600000004</v>
      </c>
      <c r="D10" s="31">
        <f>N10*0.09</f>
        <v>4008841.02</v>
      </c>
      <c r="E10" s="31">
        <f>N10*0.11</f>
        <v>4899694.58</v>
      </c>
      <c r="F10" s="31">
        <f>N10*0.13</f>
        <v>5790548.1400000006</v>
      </c>
      <c r="G10" s="31">
        <f>N10*0.1</f>
        <v>4454267.8</v>
      </c>
      <c r="H10" s="31">
        <f>N10*0.09</f>
        <v>4008841.02</v>
      </c>
      <c r="I10" s="31">
        <f>N10*0.12</f>
        <v>5345121.3599999994</v>
      </c>
      <c r="J10" s="31">
        <f>N10*0.08</f>
        <v>3563414.24</v>
      </c>
      <c r="K10" s="31">
        <f>N10*0.07</f>
        <v>3117987.4600000004</v>
      </c>
      <c r="L10" s="31">
        <f>N10*0.05</f>
        <v>2227133.9</v>
      </c>
      <c r="M10" s="32">
        <f t="shared" si="1"/>
        <v>1781707.1199999973</v>
      </c>
      <c r="N10" s="32">
        <f>'[2]A2-FinPerf SC'!I33</f>
        <v>44542678</v>
      </c>
    </row>
    <row r="11" spans="1:14" x14ac:dyDescent="0.25">
      <c r="A11" s="36" t="str">
        <f>'[2]A2-FinPerf SC'!A34</f>
        <v>Sport and recreation</v>
      </c>
      <c r="B11" s="31">
        <f>N11*0.05</f>
        <v>4599256.8500000006</v>
      </c>
      <c r="C11" s="31">
        <f>N11*0.07</f>
        <v>6438959.5900000008</v>
      </c>
      <c r="D11" s="31">
        <f>N11*0.09</f>
        <v>8278662.3300000001</v>
      </c>
      <c r="E11" s="31">
        <f>N11*0.11</f>
        <v>10118365.07</v>
      </c>
      <c r="F11" s="31">
        <f>N11*0.13</f>
        <v>11958067.810000001</v>
      </c>
      <c r="G11" s="31">
        <f>N11*0.1</f>
        <v>9198513.7000000011</v>
      </c>
      <c r="H11" s="31">
        <f>N11*0.09</f>
        <v>8278662.3300000001</v>
      </c>
      <c r="I11" s="31">
        <f>N11*0.12</f>
        <v>11038216.439999999</v>
      </c>
      <c r="J11" s="31">
        <f>N11*0.08</f>
        <v>7358810.96</v>
      </c>
      <c r="K11" s="31">
        <f>N11*0.07</f>
        <v>6438959.5900000008</v>
      </c>
      <c r="L11" s="31">
        <f>N11*0.05</f>
        <v>4599256.8500000006</v>
      </c>
      <c r="M11" s="32">
        <f t="shared" si="1"/>
        <v>3679405.4800000042</v>
      </c>
      <c r="N11" s="32">
        <f>'[2]A2-FinPerf SC'!I34</f>
        <v>91985137</v>
      </c>
    </row>
    <row r="12" spans="1:14" x14ac:dyDescent="0.25">
      <c r="A12" s="36" t="str">
        <f>'[2]A2-FinPerf SC'!A35</f>
        <v>Public safety</v>
      </c>
      <c r="B12" s="31">
        <f>N12*0.05</f>
        <v>8908776.4500000011</v>
      </c>
      <c r="C12" s="31">
        <f>N12*0.07</f>
        <v>12472287.030000001</v>
      </c>
      <c r="D12" s="31">
        <f>N12*0.09</f>
        <v>16035797.609999999</v>
      </c>
      <c r="E12" s="31">
        <f>N12*0.11</f>
        <v>19599308.190000001</v>
      </c>
      <c r="F12" s="31">
        <f>N12*0.13</f>
        <v>23162818.77</v>
      </c>
      <c r="G12" s="31">
        <f>N12*0.1</f>
        <v>17817552.900000002</v>
      </c>
      <c r="H12" s="31">
        <f>N12*0.09</f>
        <v>16035797.609999999</v>
      </c>
      <c r="I12" s="31">
        <f>N12*0.12</f>
        <v>21381063.48</v>
      </c>
      <c r="J12" s="31">
        <f>N12*0.08</f>
        <v>14254042.32</v>
      </c>
      <c r="K12" s="31">
        <f>N12*0.07</f>
        <v>12472287.030000001</v>
      </c>
      <c r="L12" s="31">
        <f>N12*0.05</f>
        <v>8908776.4500000011</v>
      </c>
      <c r="M12" s="32">
        <f t="shared" si="1"/>
        <v>7127021.1600000262</v>
      </c>
      <c r="N12" s="32">
        <f>'[2]A2-FinPerf SC'!I35</f>
        <v>178175529</v>
      </c>
    </row>
    <row r="13" spans="1:14" x14ac:dyDescent="0.25">
      <c r="A13" s="36" t="str">
        <f>'[2]A2-FinPerf SC'!A36</f>
        <v>Housing</v>
      </c>
      <c r="B13" s="31">
        <f>N13*0.05</f>
        <v>1597709.5</v>
      </c>
      <c r="C13" s="31">
        <f>N13*0.07</f>
        <v>2236793.3000000003</v>
      </c>
      <c r="D13" s="31">
        <f>N13*0.09</f>
        <v>2875877.1</v>
      </c>
      <c r="E13" s="31">
        <f>N13*0.11</f>
        <v>3514960.9</v>
      </c>
      <c r="F13" s="31">
        <f>N13*0.13</f>
        <v>4154044.7</v>
      </c>
      <c r="G13" s="31">
        <f>N13*0.1</f>
        <v>3195419</v>
      </c>
      <c r="H13" s="31">
        <f>N13*0.09</f>
        <v>2875877.1</v>
      </c>
      <c r="I13" s="31">
        <f>N13*0.12</f>
        <v>3834502.8</v>
      </c>
      <c r="J13" s="31">
        <f>N13*0.08</f>
        <v>2556335.2000000002</v>
      </c>
      <c r="K13" s="31">
        <f>N13*0.07</f>
        <v>2236793.3000000003</v>
      </c>
      <c r="L13" s="31">
        <f>N13*0.05</f>
        <v>1597709.5</v>
      </c>
      <c r="M13" s="32">
        <f t="shared" si="1"/>
        <v>1278167.5999999978</v>
      </c>
      <c r="N13" s="32">
        <f>'[2]A2-FinPerf SC'!I36</f>
        <v>31954190</v>
      </c>
    </row>
    <row r="14" spans="1:14" x14ac:dyDescent="0.25">
      <c r="A14" s="36" t="str">
        <f>'[2]A2-FinPerf SC'!A37</f>
        <v>Health</v>
      </c>
      <c r="B14" s="31">
        <f>N14*0.05</f>
        <v>2416301.85</v>
      </c>
      <c r="C14" s="31">
        <f>N14*0.07</f>
        <v>3382822.5900000003</v>
      </c>
      <c r="D14" s="31">
        <f>N14*0.09</f>
        <v>4349343.33</v>
      </c>
      <c r="E14" s="31">
        <f>N14*0.11</f>
        <v>5315864.07</v>
      </c>
      <c r="F14" s="31">
        <f>N14*0.13</f>
        <v>6282384.8100000005</v>
      </c>
      <c r="G14" s="31">
        <f>N14*0.1</f>
        <v>4832603.7</v>
      </c>
      <c r="H14" s="31">
        <f>N14*0.09</f>
        <v>4349343.33</v>
      </c>
      <c r="I14" s="31">
        <f>N14*0.12</f>
        <v>5799124.4399999995</v>
      </c>
      <c r="J14" s="31">
        <f>N14*0.08</f>
        <v>3866082.96</v>
      </c>
      <c r="K14" s="31">
        <f>N14*0.07</f>
        <v>3382822.5900000003</v>
      </c>
      <c r="L14" s="31">
        <f>N14*0.05</f>
        <v>2416301.85</v>
      </c>
      <c r="M14" s="32">
        <f t="shared" si="1"/>
        <v>1933041.4799999967</v>
      </c>
      <c r="N14" s="32">
        <f>'[2]A2-FinPerf SC'!I37</f>
        <v>48326037</v>
      </c>
    </row>
    <row r="15" spans="1:14" ht="31.5" x14ac:dyDescent="0.25">
      <c r="A15" s="39" t="str">
        <f>'[2]A2-FinPerf SC'!A38</f>
        <v>Economic and environmental services</v>
      </c>
      <c r="B15" s="40">
        <f>SUM(B16:B18)</f>
        <v>13985178.300000001</v>
      </c>
      <c r="C15" s="40">
        <f t="shared" ref="C15:L15" si="3">SUM(C16:C18)</f>
        <v>19579249.620000005</v>
      </c>
      <c r="D15" s="40">
        <f t="shared" si="3"/>
        <v>25173320.939999998</v>
      </c>
      <c r="E15" s="40">
        <f t="shared" si="3"/>
        <v>30767392.259999998</v>
      </c>
      <c r="F15" s="40">
        <f t="shared" si="3"/>
        <v>36361463.580000006</v>
      </c>
      <c r="G15" s="40">
        <f t="shared" si="3"/>
        <v>27970356.600000001</v>
      </c>
      <c r="H15" s="40">
        <f t="shared" si="3"/>
        <v>25173320.939999998</v>
      </c>
      <c r="I15" s="40">
        <f t="shared" si="3"/>
        <v>33564427.919999994</v>
      </c>
      <c r="J15" s="40">
        <f t="shared" si="3"/>
        <v>22376285.280000001</v>
      </c>
      <c r="K15" s="40">
        <f t="shared" si="3"/>
        <v>19579249.620000005</v>
      </c>
      <c r="L15" s="40">
        <f t="shared" si="3"/>
        <v>13985178.300000001</v>
      </c>
      <c r="M15" s="34">
        <f t="shared" ref="M15:N24" ca="1" si="4">N15-SUM(B15:L15)</f>
        <v>11188142.639999986</v>
      </c>
      <c r="N15" s="34">
        <f t="shared" ca="1" si="4"/>
        <v>11188142.639999986</v>
      </c>
    </row>
    <row r="16" spans="1:14" x14ac:dyDescent="0.25">
      <c r="A16" s="36" t="str">
        <f>'[2]A2-FinPerf SC'!A39</f>
        <v>Planning and development</v>
      </c>
      <c r="B16" s="31">
        <f>N16*0.05</f>
        <v>3578452</v>
      </c>
      <c r="C16" s="31">
        <f>N16*0.07</f>
        <v>5009832.8000000007</v>
      </c>
      <c r="D16" s="31">
        <f>N16*0.09</f>
        <v>6441213.5999999996</v>
      </c>
      <c r="E16" s="31">
        <f>N16*0.11</f>
        <v>7872594.4000000004</v>
      </c>
      <c r="F16" s="31">
        <f>N16*0.13</f>
        <v>9303975.2000000011</v>
      </c>
      <c r="G16" s="31">
        <f>N16*0.1</f>
        <v>7156904</v>
      </c>
      <c r="H16" s="31">
        <f>N16*0.09</f>
        <v>6441213.5999999996</v>
      </c>
      <c r="I16" s="31">
        <f>N16*0.12</f>
        <v>8588284.7999999989</v>
      </c>
      <c r="J16" s="31">
        <f>N16*0.08</f>
        <v>5725523.2000000002</v>
      </c>
      <c r="K16" s="31">
        <f>N16*0.07</f>
        <v>5009832.8000000007</v>
      </c>
      <c r="L16" s="31">
        <f>N16*0.05</f>
        <v>3578452</v>
      </c>
      <c r="M16" s="32">
        <f t="shared" si="4"/>
        <v>2862761.599999994</v>
      </c>
      <c r="N16" s="32">
        <f>'[2]A2-FinPerf SC'!I39</f>
        <v>71569040</v>
      </c>
    </row>
    <row r="17" spans="1:14" x14ac:dyDescent="0.25">
      <c r="A17" s="36" t="str">
        <f>'[2]A2-FinPerf SC'!A40</f>
        <v>Road transport</v>
      </c>
      <c r="B17" s="31">
        <f>N17*0.05</f>
        <v>10406726.300000001</v>
      </c>
      <c r="C17" s="31">
        <f>N17*0.07</f>
        <v>14569416.820000002</v>
      </c>
      <c r="D17" s="31">
        <f>N17*0.09</f>
        <v>18732107.34</v>
      </c>
      <c r="E17" s="31">
        <f>N17*0.11</f>
        <v>22894797.859999999</v>
      </c>
      <c r="F17" s="31">
        <f>N17*0.13</f>
        <v>27057488.380000003</v>
      </c>
      <c r="G17" s="31">
        <f>N17*0.1</f>
        <v>20813452.600000001</v>
      </c>
      <c r="H17" s="31">
        <f>N17*0.09</f>
        <v>18732107.34</v>
      </c>
      <c r="I17" s="31">
        <f>N17*0.12</f>
        <v>24976143.119999997</v>
      </c>
      <c r="J17" s="31">
        <f>N17*0.08</f>
        <v>16650762.08</v>
      </c>
      <c r="K17" s="31">
        <f>N17*0.07</f>
        <v>14569416.820000002</v>
      </c>
      <c r="L17" s="31">
        <f>N17*0.05</f>
        <v>10406726.300000001</v>
      </c>
      <c r="M17" s="32">
        <f t="shared" si="4"/>
        <v>8325381.0399999619</v>
      </c>
      <c r="N17" s="32">
        <f>'[2]A2-FinPerf SC'!I40</f>
        <v>208134526</v>
      </c>
    </row>
    <row r="18" spans="1:14" x14ac:dyDescent="0.25">
      <c r="A18" s="36" t="str">
        <f>'[2]A2-FinPerf SC'!A41</f>
        <v>Environmental protection</v>
      </c>
      <c r="B18" s="31">
        <f>N18/12</f>
        <v>0</v>
      </c>
      <c r="C18" s="31"/>
      <c r="D18" s="31"/>
      <c r="E18" s="31"/>
      <c r="F18" s="31"/>
      <c r="G18" s="31"/>
      <c r="H18" s="31"/>
      <c r="I18" s="31"/>
      <c r="J18" s="31"/>
      <c r="K18" s="31"/>
      <c r="L18" s="31"/>
      <c r="M18" s="32">
        <f t="shared" si="4"/>
        <v>0</v>
      </c>
      <c r="N18" s="32">
        <f>'[2]A2-FinPerf SC'!I41</f>
        <v>0</v>
      </c>
    </row>
    <row r="19" spans="1:14" x14ac:dyDescent="0.25">
      <c r="A19" s="39" t="str">
        <f>'[2]A2-FinPerf SC'!A42</f>
        <v>Trading services</v>
      </c>
      <c r="B19" s="40">
        <f>SUM(B20:B23)</f>
        <v>87681929.899999991</v>
      </c>
      <c r="C19" s="40">
        <f t="shared" ref="C19:L19" si="5">SUM(C20:C23)</f>
        <v>122754701.86000001</v>
      </c>
      <c r="D19" s="40">
        <f t="shared" si="5"/>
        <v>157827473.81999999</v>
      </c>
      <c r="E19" s="40">
        <f t="shared" si="5"/>
        <v>192900245.78</v>
      </c>
      <c r="F19" s="40">
        <f t="shared" si="5"/>
        <v>227973017.74000004</v>
      </c>
      <c r="G19" s="40">
        <f t="shared" si="5"/>
        <v>175363859.79999998</v>
      </c>
      <c r="H19" s="40">
        <f t="shared" si="5"/>
        <v>157827473.81999999</v>
      </c>
      <c r="I19" s="40">
        <f t="shared" si="5"/>
        <v>210436631.75999999</v>
      </c>
      <c r="J19" s="40">
        <f t="shared" si="5"/>
        <v>140291087.84</v>
      </c>
      <c r="K19" s="40">
        <f t="shared" si="5"/>
        <v>122754701.86000001</v>
      </c>
      <c r="L19" s="40">
        <f t="shared" si="5"/>
        <v>87681929.899999991</v>
      </c>
      <c r="M19" s="34">
        <f>N19-SUM(B19:L19)</f>
        <v>70145543.920000076</v>
      </c>
      <c r="N19" s="34">
        <f>'[2]A2-FinPerf SC'!I42</f>
        <v>1753638598</v>
      </c>
    </row>
    <row r="20" spans="1:14" x14ac:dyDescent="0.25">
      <c r="A20" s="36" t="str">
        <f>'[2]A2-FinPerf SC'!A43</f>
        <v>Electricity</v>
      </c>
      <c r="B20" s="31">
        <f>N20*0.05</f>
        <v>53745352</v>
      </c>
      <c r="C20" s="31">
        <f>N20*0.07</f>
        <v>75243492.800000012</v>
      </c>
      <c r="D20" s="31">
        <f>N20*0.09</f>
        <v>96741633.599999994</v>
      </c>
      <c r="E20" s="31">
        <f>N20*0.11</f>
        <v>118239774.40000001</v>
      </c>
      <c r="F20" s="31">
        <f>N20*0.13</f>
        <v>139737915.20000002</v>
      </c>
      <c r="G20" s="31">
        <f>N20*0.1</f>
        <v>107490704</v>
      </c>
      <c r="H20" s="31">
        <f>N20*0.09</f>
        <v>96741633.599999994</v>
      </c>
      <c r="I20" s="31">
        <f>N20*0.12</f>
        <v>128988844.8</v>
      </c>
      <c r="J20" s="31">
        <f>N20*0.08</f>
        <v>85992563.200000003</v>
      </c>
      <c r="K20" s="31">
        <f>N20*0.07</f>
        <v>75243492.800000012</v>
      </c>
      <c r="L20" s="31">
        <f>N20*0.05</f>
        <v>53745352</v>
      </c>
      <c r="M20" s="32">
        <f t="shared" si="4"/>
        <v>42996281.599999905</v>
      </c>
      <c r="N20" s="32">
        <f>'[2]A2-FinPerf SC'!I43</f>
        <v>1074907040</v>
      </c>
    </row>
    <row r="21" spans="1:14" x14ac:dyDescent="0.25">
      <c r="A21" s="36" t="str">
        <f>'[2]A2-FinPerf SC'!A44</f>
        <v>Water</v>
      </c>
      <c r="B21" s="31">
        <f>N21*0.05</f>
        <v>26309840.800000001</v>
      </c>
      <c r="C21" s="31">
        <f>N21*0.07</f>
        <v>36833777.120000005</v>
      </c>
      <c r="D21" s="31">
        <f>N21*0.09</f>
        <v>47357713.439999998</v>
      </c>
      <c r="E21" s="31">
        <f>N21*0.11</f>
        <v>57881649.759999998</v>
      </c>
      <c r="F21" s="31">
        <f>N21*0.13</f>
        <v>68405586.079999998</v>
      </c>
      <c r="G21" s="31">
        <f>N21*0.1</f>
        <v>52619681.600000001</v>
      </c>
      <c r="H21" s="31">
        <f>N21*0.09</f>
        <v>47357713.439999998</v>
      </c>
      <c r="I21" s="31">
        <f>N21*0.12</f>
        <v>63143617.919999994</v>
      </c>
      <c r="J21" s="31">
        <f>N21*0.08</f>
        <v>42095745.280000001</v>
      </c>
      <c r="K21" s="31">
        <f>N21*0.07</f>
        <v>36833777.120000005</v>
      </c>
      <c r="L21" s="31">
        <f>N21*0.05</f>
        <v>26309840.800000001</v>
      </c>
      <c r="M21" s="32">
        <f t="shared" si="4"/>
        <v>21047872.639999926</v>
      </c>
      <c r="N21" s="32">
        <f>'[2]A2-FinPerf SC'!I44</f>
        <v>526196816</v>
      </c>
    </row>
    <row r="22" spans="1:14" x14ac:dyDescent="0.25">
      <c r="A22" s="36" t="str">
        <f>'[2]A2-FinPerf SC'!A45</f>
        <v>Waste water management</v>
      </c>
      <c r="B22" s="31">
        <f>N22*0.05</f>
        <v>3992602.1</v>
      </c>
      <c r="C22" s="31">
        <f>N22*0.07</f>
        <v>5589642.9400000004</v>
      </c>
      <c r="D22" s="31">
        <f>N22*0.09</f>
        <v>7186683.7799999993</v>
      </c>
      <c r="E22" s="31">
        <f>N22*0.11</f>
        <v>8783724.6199999992</v>
      </c>
      <c r="F22" s="31">
        <f>N22*0.13</f>
        <v>10380765.460000001</v>
      </c>
      <c r="G22" s="31">
        <f>N22*0.1</f>
        <v>7985204.2000000002</v>
      </c>
      <c r="H22" s="31">
        <f>N22*0.09</f>
        <v>7186683.7799999993</v>
      </c>
      <c r="I22" s="31">
        <f>N22*0.12</f>
        <v>9582245.0399999991</v>
      </c>
      <c r="J22" s="31">
        <f>N22*0.08</f>
        <v>6388163.3600000003</v>
      </c>
      <c r="K22" s="31">
        <f>N22*0.07</f>
        <v>5589642.9400000004</v>
      </c>
      <c r="L22" s="31">
        <f>N22*0.05</f>
        <v>3992602.1</v>
      </c>
      <c r="M22" s="32">
        <f t="shared" si="4"/>
        <v>3194081.6800000072</v>
      </c>
      <c r="N22" s="32">
        <f>'[2]A2-FinPerf SC'!I45</f>
        <v>79852042</v>
      </c>
    </row>
    <row r="23" spans="1:14" x14ac:dyDescent="0.25">
      <c r="A23" s="36" t="str">
        <f>'[2]A2-FinPerf SC'!A46</f>
        <v>Waste management</v>
      </c>
      <c r="B23" s="31">
        <f>N23*0.05</f>
        <v>3634135</v>
      </c>
      <c r="C23" s="31">
        <f>N23*0.07</f>
        <v>5087789.0000000009</v>
      </c>
      <c r="D23" s="31">
        <f>N23*0.09</f>
        <v>6541443</v>
      </c>
      <c r="E23" s="31">
        <f>N23*0.11</f>
        <v>7995097</v>
      </c>
      <c r="F23" s="31">
        <f>N23*0.13</f>
        <v>9448751</v>
      </c>
      <c r="G23" s="31">
        <f>N23*0.1</f>
        <v>7268270</v>
      </c>
      <c r="H23" s="31">
        <f>N23*0.09</f>
        <v>6541443</v>
      </c>
      <c r="I23" s="31">
        <f>N23*0.12</f>
        <v>8721924</v>
      </c>
      <c r="J23" s="31">
        <f>N23*0.08</f>
        <v>5814616</v>
      </c>
      <c r="K23" s="31">
        <f>N23*0.07</f>
        <v>5087789.0000000009</v>
      </c>
      <c r="L23" s="31">
        <f>N23*0.05</f>
        <v>3634135</v>
      </c>
      <c r="M23" s="32">
        <f t="shared" si="4"/>
        <v>2907308</v>
      </c>
      <c r="N23" s="32">
        <f>'[2]A2-FinPerf SC'!I46</f>
        <v>72682700</v>
      </c>
    </row>
    <row r="24" spans="1:14" x14ac:dyDescent="0.25">
      <c r="A24" s="39" t="str">
        <f>'[2]A2-FinPerf SC'!A47</f>
        <v>Other</v>
      </c>
      <c r="B24" s="31">
        <f>N24*0.05</f>
        <v>2395549.6</v>
      </c>
      <c r="C24" s="42">
        <f>N24*0.07</f>
        <v>3353769.4400000004</v>
      </c>
      <c r="D24" s="42">
        <f>N24*0.09</f>
        <v>4311989.28</v>
      </c>
      <c r="E24" s="42">
        <f>N24*0.11</f>
        <v>5270209.12</v>
      </c>
      <c r="F24" s="42">
        <f>N24*0.13</f>
        <v>6228428.96</v>
      </c>
      <c r="G24" s="42">
        <f>N24*0.1</f>
        <v>4791099.2</v>
      </c>
      <c r="H24" s="42">
        <f>N24*0.09</f>
        <v>4311989.28</v>
      </c>
      <c r="I24" s="42">
        <f>N24*0.12</f>
        <v>5749319.04</v>
      </c>
      <c r="J24" s="42">
        <f>N24*0.08</f>
        <v>3832879.36</v>
      </c>
      <c r="K24" s="42">
        <f>N24*0.07</f>
        <v>3353769.4400000004</v>
      </c>
      <c r="L24" s="42">
        <f>N24*0.05</f>
        <v>2395549.6</v>
      </c>
      <c r="M24" s="34">
        <f t="shared" si="4"/>
        <v>1916439.6799999997</v>
      </c>
      <c r="N24" s="34">
        <f>'[2]A2-FinPerf SC'!I47</f>
        <v>47910992</v>
      </c>
    </row>
    <row r="25" spans="1:14" x14ac:dyDescent="0.25">
      <c r="A25" s="43" t="str">
        <f>'[2]A2-FinPerf SC'!A48</f>
        <v>Total Expenditure - Standard</v>
      </c>
      <c r="B25" s="34">
        <f>B5+B9+B15+B19+B24</f>
        <v>166955318.74999997</v>
      </c>
      <c r="C25" s="34">
        <f t="shared" ref="C25:N25" si="6">C5+C9+C15+C19+C24</f>
        <v>233737446.25</v>
      </c>
      <c r="D25" s="34">
        <f t="shared" si="6"/>
        <v>300519573.74999994</v>
      </c>
      <c r="E25" s="34">
        <f t="shared" si="6"/>
        <v>367301701.25</v>
      </c>
      <c r="F25" s="34">
        <f t="shared" si="6"/>
        <v>434083828.75000006</v>
      </c>
      <c r="G25" s="34">
        <f t="shared" si="6"/>
        <v>333910637.49999994</v>
      </c>
      <c r="H25" s="34">
        <f t="shared" si="6"/>
        <v>300519573.74999994</v>
      </c>
      <c r="I25" s="34">
        <f t="shared" si="6"/>
        <v>400692765</v>
      </c>
      <c r="J25" s="34">
        <f t="shared" si="6"/>
        <v>267128510.00000003</v>
      </c>
      <c r="K25" s="34">
        <f t="shared" si="6"/>
        <v>233737446.25</v>
      </c>
      <c r="L25" s="34">
        <f t="shared" si="6"/>
        <v>166955318.74999997</v>
      </c>
      <c r="M25" s="34">
        <f t="shared" ca="1" si="6"/>
        <v>133564255</v>
      </c>
      <c r="N25" s="34">
        <f t="shared" ca="1" si="6"/>
        <v>3339106375</v>
      </c>
    </row>
  </sheetData>
  <mergeCells count="2">
    <mergeCell ref="A1:N1"/>
    <mergeCell ref="B2:M2"/>
  </mergeCells>
  <pageMargins left="0.70866141732283472" right="0.70866141732283472" top="0.74803149606299213" bottom="0.74803149606299213" header="0.31496062992125984" footer="0.31496062992125984"/>
  <pageSetup scale="60" orientation="landscape" horizontalDpi="4294967293" r:id="rId1"/>
  <headerFooter>
    <oddFooter>Page &amp;P of &amp;N</oddFooter>
  </headerFooter>
  <colBreaks count="1" manualBreakCount="1">
    <brk id="1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6.7109375" style="18" customWidth="1"/>
    <col min="5" max="5" width="13.42578125" style="18"/>
    <col min="6" max="6" width="0" style="18" hidden="1" customWidth="1"/>
    <col min="7" max="7" width="13.42578125" style="18"/>
    <col min="8" max="8" width="17.7109375" style="18" customWidth="1"/>
    <col min="9" max="9" width="13.42578125" style="18"/>
    <col min="10"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4.25" customHeight="1" x14ac:dyDescent="0.25">
      <c r="A1" s="313" t="s">
        <v>2558</v>
      </c>
      <c r="B1" s="313"/>
      <c r="C1" s="313"/>
      <c r="D1" s="313"/>
      <c r="E1" s="313"/>
      <c r="F1" s="313"/>
      <c r="G1" s="313"/>
      <c r="H1" s="313"/>
      <c r="I1" s="313"/>
      <c r="J1" s="313"/>
      <c r="K1" s="313"/>
      <c r="L1" s="313"/>
      <c r="M1" s="313"/>
      <c r="N1" s="313"/>
      <c r="O1" s="313"/>
      <c r="P1" s="313"/>
      <c r="Q1" s="313"/>
      <c r="R1" s="313"/>
      <c r="S1" s="313"/>
      <c r="T1" s="313"/>
      <c r="U1" s="137"/>
      <c r="V1" s="146"/>
      <c r="W1" s="201"/>
      <c r="X1" s="137"/>
      <c r="Y1" s="202"/>
      <c r="Z1" s="201"/>
      <c r="AA1" s="201"/>
    </row>
    <row r="2" spans="1:27" s="141" customFormat="1" ht="18" customHeight="1" x14ac:dyDescent="0.25">
      <c r="A2" s="313" t="s">
        <v>485</v>
      </c>
      <c r="B2" s="313"/>
      <c r="C2" s="313"/>
      <c r="D2" s="313"/>
      <c r="E2" s="313"/>
      <c r="F2" s="313"/>
      <c r="G2" s="313"/>
      <c r="H2" s="313"/>
      <c r="I2" s="313"/>
      <c r="J2" s="313"/>
      <c r="K2" s="313"/>
      <c r="L2" s="313"/>
      <c r="M2" s="313"/>
      <c r="N2" s="313"/>
      <c r="O2" s="313"/>
      <c r="P2" s="313"/>
      <c r="Q2" s="313"/>
      <c r="R2" s="313"/>
      <c r="S2" s="313"/>
      <c r="T2" s="313"/>
      <c r="U2" s="137"/>
      <c r="V2" s="146"/>
      <c r="W2" s="201"/>
      <c r="X2" s="137"/>
      <c r="Y2" s="202"/>
      <c r="Z2" s="201"/>
      <c r="AA2" s="201"/>
    </row>
    <row r="3" spans="1:27" s="141" customFormat="1" ht="25.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1" customFormat="1" ht="21" customHeight="1" x14ac:dyDescent="0.25">
      <c r="A6" s="313"/>
      <c r="B6" s="313"/>
      <c r="C6" s="313"/>
      <c r="D6" s="313"/>
      <c r="E6" s="313"/>
      <c r="F6" s="313"/>
      <c r="G6" s="313"/>
      <c r="H6" s="313"/>
      <c r="I6" s="203" t="s">
        <v>15</v>
      </c>
      <c r="J6" s="203" t="s">
        <v>16</v>
      </c>
      <c r="K6" s="203" t="s">
        <v>15</v>
      </c>
      <c r="L6" s="203" t="s">
        <v>16</v>
      </c>
      <c r="M6" s="203" t="s">
        <v>15</v>
      </c>
      <c r="N6" s="203" t="s">
        <v>16</v>
      </c>
      <c r="O6" s="203" t="s">
        <v>15</v>
      </c>
      <c r="P6" s="203" t="s">
        <v>16</v>
      </c>
      <c r="Q6" s="313"/>
      <c r="R6" s="313"/>
      <c r="S6" s="313"/>
      <c r="T6" s="313"/>
      <c r="U6" s="316"/>
      <c r="V6" s="316"/>
      <c r="W6" s="316"/>
      <c r="X6" s="316"/>
      <c r="Y6" s="313"/>
      <c r="Z6" s="316"/>
      <c r="AA6" s="319"/>
    </row>
    <row r="7" spans="1:27" ht="132" x14ac:dyDescent="0.25">
      <c r="A7" s="18" t="s">
        <v>2291</v>
      </c>
      <c r="B7" s="18" t="s">
        <v>354</v>
      </c>
      <c r="C7" s="18" t="s">
        <v>355</v>
      </c>
      <c r="D7" s="18" t="s">
        <v>2611</v>
      </c>
      <c r="E7" s="18" t="s">
        <v>486</v>
      </c>
      <c r="F7" s="18" t="s">
        <v>487</v>
      </c>
      <c r="G7" s="18" t="s">
        <v>1262</v>
      </c>
      <c r="H7" s="18" t="s">
        <v>488</v>
      </c>
      <c r="I7" s="18" t="s">
        <v>489</v>
      </c>
      <c r="J7" s="19"/>
      <c r="K7" s="19"/>
      <c r="L7" s="19"/>
      <c r="M7" s="19"/>
      <c r="N7" s="19"/>
      <c r="O7" s="19"/>
      <c r="P7" s="19"/>
      <c r="Q7" s="18" t="s">
        <v>600</v>
      </c>
      <c r="R7" s="18" t="s">
        <v>539</v>
      </c>
      <c r="S7" s="18" t="s">
        <v>539</v>
      </c>
      <c r="T7" s="18" t="s">
        <v>1262</v>
      </c>
      <c r="U7" s="134" t="s">
        <v>3136</v>
      </c>
      <c r="V7" s="134" t="s">
        <v>2649</v>
      </c>
      <c r="W7" s="134" t="s">
        <v>3137</v>
      </c>
      <c r="X7" s="134" t="s">
        <v>3138</v>
      </c>
      <c r="Y7" s="18" t="s">
        <v>600</v>
      </c>
      <c r="Z7" s="134" t="s">
        <v>1262</v>
      </c>
      <c r="AA7" s="134" t="s">
        <v>3139</v>
      </c>
    </row>
    <row r="8" spans="1:27" ht="72" x14ac:dyDescent="0.25">
      <c r="A8" s="18" t="s">
        <v>2292</v>
      </c>
      <c r="B8" s="18" t="s">
        <v>354</v>
      </c>
      <c r="C8" s="18" t="s">
        <v>355</v>
      </c>
      <c r="D8" s="18" t="s">
        <v>2611</v>
      </c>
      <c r="E8" s="18" t="s">
        <v>490</v>
      </c>
      <c r="F8" s="18" t="s">
        <v>491</v>
      </c>
      <c r="G8" s="18" t="s">
        <v>1262</v>
      </c>
      <c r="H8" s="18" t="s">
        <v>492</v>
      </c>
      <c r="I8" s="18" t="s">
        <v>492</v>
      </c>
      <c r="J8" s="19" t="s">
        <v>74</v>
      </c>
      <c r="K8" s="18" t="s">
        <v>492</v>
      </c>
      <c r="L8" s="19"/>
      <c r="M8" s="18" t="s">
        <v>492</v>
      </c>
      <c r="N8" s="19"/>
      <c r="O8" s="18" t="s">
        <v>492</v>
      </c>
      <c r="P8" s="19"/>
      <c r="Q8" s="18" t="s">
        <v>600</v>
      </c>
      <c r="R8" s="18" t="s">
        <v>539</v>
      </c>
      <c r="S8" s="18" t="s">
        <v>539</v>
      </c>
      <c r="T8" s="18" t="s">
        <v>1262</v>
      </c>
      <c r="U8" s="134" t="s">
        <v>3140</v>
      </c>
      <c r="V8" s="134" t="s">
        <v>2647</v>
      </c>
      <c r="W8" s="134"/>
      <c r="X8" s="134"/>
      <c r="Y8" s="18" t="s">
        <v>600</v>
      </c>
      <c r="Z8" s="134"/>
      <c r="AA8" s="134" t="s">
        <v>3141</v>
      </c>
    </row>
    <row r="9" spans="1:27" ht="72" x14ac:dyDescent="0.25">
      <c r="A9" s="18" t="s">
        <v>2293</v>
      </c>
      <c r="B9" s="18" t="s">
        <v>354</v>
      </c>
      <c r="C9" s="18" t="s">
        <v>355</v>
      </c>
      <c r="D9" s="18" t="s">
        <v>2611</v>
      </c>
      <c r="E9" s="18" t="s">
        <v>493</v>
      </c>
      <c r="F9" s="18" t="s">
        <v>494</v>
      </c>
      <c r="G9" s="18" t="s">
        <v>1262</v>
      </c>
      <c r="H9" s="18" t="s">
        <v>1479</v>
      </c>
      <c r="I9" s="18" t="s">
        <v>1480</v>
      </c>
      <c r="J9" s="19" t="s">
        <v>74</v>
      </c>
      <c r="K9" s="18" t="s">
        <v>1479</v>
      </c>
      <c r="L9" s="19"/>
      <c r="M9" s="18" t="s">
        <v>1479</v>
      </c>
      <c r="N9" s="19"/>
      <c r="O9" s="18" t="s">
        <v>1479</v>
      </c>
      <c r="P9" s="19"/>
      <c r="Q9" s="18" t="s">
        <v>600</v>
      </c>
      <c r="R9" s="18" t="s">
        <v>539</v>
      </c>
      <c r="S9" s="18" t="s">
        <v>539</v>
      </c>
      <c r="T9" s="18" t="s">
        <v>1262</v>
      </c>
      <c r="U9" s="134" t="s">
        <v>3142</v>
      </c>
      <c r="V9" s="134" t="s">
        <v>2647</v>
      </c>
      <c r="W9" s="134"/>
      <c r="X9" s="134"/>
      <c r="Y9" s="18" t="s">
        <v>600</v>
      </c>
      <c r="Z9" s="134"/>
      <c r="AA9" s="134" t="s">
        <v>3143</v>
      </c>
    </row>
    <row r="10" spans="1:27" ht="72" x14ac:dyDescent="0.25">
      <c r="A10" s="18" t="s">
        <v>2294</v>
      </c>
      <c r="B10" s="18" t="s">
        <v>354</v>
      </c>
      <c r="C10" s="18" t="s">
        <v>355</v>
      </c>
      <c r="D10" s="18" t="s">
        <v>2611</v>
      </c>
      <c r="E10" s="18" t="s">
        <v>495</v>
      </c>
      <c r="F10" s="18" t="s">
        <v>496</v>
      </c>
      <c r="G10" s="18" t="s">
        <v>1262</v>
      </c>
      <c r="H10" s="18" t="s">
        <v>497</v>
      </c>
      <c r="I10" s="18" t="s">
        <v>498</v>
      </c>
      <c r="J10" s="19"/>
      <c r="K10" s="19"/>
      <c r="L10" s="19"/>
      <c r="M10" s="19"/>
      <c r="N10" s="19"/>
      <c r="O10" s="19"/>
      <c r="P10" s="19"/>
      <c r="Q10" s="18" t="s">
        <v>600</v>
      </c>
      <c r="R10" s="18" t="s">
        <v>539</v>
      </c>
      <c r="S10" s="18" t="s">
        <v>539</v>
      </c>
      <c r="T10" s="18" t="s">
        <v>1262</v>
      </c>
      <c r="U10" s="134" t="s">
        <v>3144</v>
      </c>
      <c r="V10" s="134" t="s">
        <v>2649</v>
      </c>
      <c r="W10" s="134" t="s">
        <v>3145</v>
      </c>
      <c r="X10" s="134" t="s">
        <v>3146</v>
      </c>
      <c r="Y10" s="18" t="s">
        <v>600</v>
      </c>
      <c r="Z10" s="134"/>
      <c r="AA10" s="134" t="s">
        <v>3147</v>
      </c>
    </row>
    <row r="11" spans="1:27" ht="72" x14ac:dyDescent="0.25">
      <c r="A11" s="18" t="s">
        <v>2295</v>
      </c>
      <c r="B11" s="18" t="s">
        <v>354</v>
      </c>
      <c r="C11" s="18" t="s">
        <v>355</v>
      </c>
      <c r="D11" s="18" t="s">
        <v>2611</v>
      </c>
      <c r="E11" s="18" t="s">
        <v>495</v>
      </c>
      <c r="F11" s="18" t="s">
        <v>499</v>
      </c>
      <c r="G11" s="18" t="s">
        <v>1262</v>
      </c>
      <c r="H11" s="18" t="s">
        <v>1957</v>
      </c>
      <c r="I11" s="18" t="s">
        <v>500</v>
      </c>
      <c r="J11" s="19"/>
      <c r="K11" s="18" t="s">
        <v>1958</v>
      </c>
      <c r="L11" s="19"/>
      <c r="M11" s="18" t="s">
        <v>1959</v>
      </c>
      <c r="N11" s="19"/>
      <c r="O11" s="18" t="s">
        <v>1960</v>
      </c>
      <c r="P11" s="19"/>
      <c r="Q11" s="18" t="s">
        <v>600</v>
      </c>
      <c r="R11" s="18" t="s">
        <v>539</v>
      </c>
      <c r="S11" s="18" t="s">
        <v>539</v>
      </c>
      <c r="T11" s="18" t="s">
        <v>1262</v>
      </c>
      <c r="U11" s="134" t="s">
        <v>3148</v>
      </c>
      <c r="V11" s="134" t="s">
        <v>2649</v>
      </c>
      <c r="W11" s="135" t="s">
        <v>3149</v>
      </c>
      <c r="X11" s="134" t="s">
        <v>3150</v>
      </c>
      <c r="Y11" s="18" t="s">
        <v>600</v>
      </c>
      <c r="Z11" s="134"/>
      <c r="AA11" s="134" t="s">
        <v>3151</v>
      </c>
    </row>
    <row r="12" spans="1:27" ht="180" x14ac:dyDescent="0.25">
      <c r="A12" s="18" t="s">
        <v>2296</v>
      </c>
      <c r="B12" s="18" t="s">
        <v>354</v>
      </c>
      <c r="C12" s="18" t="s">
        <v>355</v>
      </c>
      <c r="D12" s="18" t="s">
        <v>2611</v>
      </c>
      <c r="E12" s="18" t="s">
        <v>501</v>
      </c>
      <c r="F12" s="18" t="s">
        <v>502</v>
      </c>
      <c r="G12" s="18" t="s">
        <v>1262</v>
      </c>
      <c r="H12" s="9" t="s">
        <v>1314</v>
      </c>
      <c r="I12" s="9" t="s">
        <v>1314</v>
      </c>
      <c r="J12" s="19"/>
      <c r="K12" s="9" t="s">
        <v>1314</v>
      </c>
      <c r="L12" s="19"/>
      <c r="M12" s="9" t="s">
        <v>1314</v>
      </c>
      <c r="N12" s="19"/>
      <c r="O12" s="9" t="s">
        <v>1314</v>
      </c>
      <c r="P12" s="19"/>
      <c r="Q12" s="18" t="s">
        <v>600</v>
      </c>
      <c r="R12" s="18" t="s">
        <v>539</v>
      </c>
      <c r="S12" s="18" t="s">
        <v>539</v>
      </c>
      <c r="T12" s="18" t="s">
        <v>1262</v>
      </c>
      <c r="U12" s="134" t="s">
        <v>3152</v>
      </c>
      <c r="V12" s="134" t="s">
        <v>2647</v>
      </c>
      <c r="W12" s="134"/>
      <c r="X12" s="134"/>
      <c r="Y12" s="18" t="s">
        <v>600</v>
      </c>
      <c r="Z12" s="134"/>
      <c r="AA12" s="134" t="s">
        <v>3153</v>
      </c>
    </row>
    <row r="13" spans="1:27" ht="84" x14ac:dyDescent="0.25">
      <c r="A13" s="18" t="s">
        <v>2297</v>
      </c>
      <c r="B13" s="18" t="s">
        <v>354</v>
      </c>
      <c r="C13" s="18" t="s">
        <v>355</v>
      </c>
      <c r="D13" s="18" t="s">
        <v>2611</v>
      </c>
      <c r="E13" s="18" t="s">
        <v>501</v>
      </c>
      <c r="F13" s="18" t="s">
        <v>502</v>
      </c>
      <c r="G13" s="18" t="s">
        <v>1262</v>
      </c>
      <c r="H13" s="18" t="s">
        <v>503</v>
      </c>
      <c r="I13" s="18" t="s">
        <v>504</v>
      </c>
      <c r="J13" s="19"/>
      <c r="K13" s="18" t="s">
        <v>504</v>
      </c>
      <c r="L13" s="19"/>
      <c r="M13" s="18" t="s">
        <v>504</v>
      </c>
      <c r="N13" s="19"/>
      <c r="O13" s="18" t="s">
        <v>505</v>
      </c>
      <c r="P13" s="19"/>
      <c r="Q13" s="18" t="s">
        <v>600</v>
      </c>
      <c r="R13" s="18" t="s">
        <v>539</v>
      </c>
      <c r="S13" s="18" t="s">
        <v>539</v>
      </c>
      <c r="T13" s="18" t="s">
        <v>1262</v>
      </c>
      <c r="U13" s="134" t="s">
        <v>3154</v>
      </c>
      <c r="V13" s="134" t="s">
        <v>2647</v>
      </c>
      <c r="W13" s="134"/>
      <c r="X13" s="134"/>
      <c r="Y13" s="18" t="s">
        <v>600</v>
      </c>
      <c r="Z13" s="134"/>
      <c r="AA13" s="134" t="s">
        <v>3155</v>
      </c>
    </row>
    <row r="14" spans="1:27" ht="72" x14ac:dyDescent="0.25">
      <c r="A14" s="18" t="s">
        <v>2298</v>
      </c>
      <c r="B14" s="18" t="s">
        <v>354</v>
      </c>
      <c r="C14" s="18" t="s">
        <v>355</v>
      </c>
      <c r="D14" s="18" t="s">
        <v>2611</v>
      </c>
      <c r="E14" s="18" t="s">
        <v>506</v>
      </c>
      <c r="F14" s="18" t="s">
        <v>507</v>
      </c>
      <c r="G14" s="18" t="s">
        <v>1262</v>
      </c>
      <c r="H14" s="18" t="s">
        <v>508</v>
      </c>
      <c r="I14" s="18" t="s">
        <v>509</v>
      </c>
      <c r="J14" s="19"/>
      <c r="K14" s="19"/>
      <c r="L14" s="19"/>
      <c r="M14" s="19"/>
      <c r="N14" s="19"/>
      <c r="O14" s="19"/>
      <c r="P14" s="19"/>
      <c r="Q14" s="18" t="s">
        <v>600</v>
      </c>
      <c r="R14" s="18" t="s">
        <v>539</v>
      </c>
      <c r="S14" s="18" t="s">
        <v>539</v>
      </c>
      <c r="T14" s="18" t="s">
        <v>1262</v>
      </c>
      <c r="U14" s="134" t="s">
        <v>1262</v>
      </c>
      <c r="V14" s="134" t="s">
        <v>2651</v>
      </c>
      <c r="W14" s="134" t="s">
        <v>3156</v>
      </c>
      <c r="X14" s="134"/>
      <c r="Y14" s="18" t="s">
        <v>600</v>
      </c>
      <c r="Z14" s="134"/>
      <c r="AA14" s="134" t="s">
        <v>3157</v>
      </c>
    </row>
    <row r="15" spans="1:27" ht="168" x14ac:dyDescent="0.25">
      <c r="A15" s="18" t="s">
        <v>2299</v>
      </c>
      <c r="B15" s="18" t="s">
        <v>207</v>
      </c>
      <c r="C15" s="18" t="s">
        <v>208</v>
      </c>
      <c r="D15" s="18" t="s">
        <v>2611</v>
      </c>
      <c r="E15" s="18" t="s">
        <v>362</v>
      </c>
      <c r="G15" s="18" t="s">
        <v>1262</v>
      </c>
      <c r="H15" s="18" t="s">
        <v>368</v>
      </c>
      <c r="I15" s="18" t="s">
        <v>1262</v>
      </c>
      <c r="J15" s="145"/>
      <c r="K15" s="18" t="s">
        <v>368</v>
      </c>
      <c r="L15" s="145"/>
      <c r="M15" s="18" t="s">
        <v>1262</v>
      </c>
      <c r="N15" s="145"/>
      <c r="O15" s="18" t="s">
        <v>1262</v>
      </c>
      <c r="P15" s="145"/>
      <c r="Q15" s="18" t="s">
        <v>1262</v>
      </c>
      <c r="R15" s="18" t="s">
        <v>1262</v>
      </c>
      <c r="S15" s="18" t="s">
        <v>1262</v>
      </c>
      <c r="T15" s="18" t="s">
        <v>1262</v>
      </c>
      <c r="U15" s="134" t="s">
        <v>3158</v>
      </c>
      <c r="V15" s="134" t="s">
        <v>2647</v>
      </c>
      <c r="W15" s="134"/>
      <c r="X15" s="134"/>
      <c r="Y15" s="18" t="s">
        <v>1262</v>
      </c>
      <c r="Z15" s="134"/>
      <c r="AA15" s="134" t="s">
        <v>3159</v>
      </c>
    </row>
    <row r="16" spans="1:27" ht="132" x14ac:dyDescent="0.25">
      <c r="A16" s="18" t="s">
        <v>2300</v>
      </c>
      <c r="B16" s="18" t="s">
        <v>354</v>
      </c>
      <c r="C16" s="18" t="s">
        <v>355</v>
      </c>
      <c r="D16" s="18" t="s">
        <v>2611</v>
      </c>
      <c r="E16" s="18" t="s">
        <v>356</v>
      </c>
      <c r="G16" s="18" t="s">
        <v>1262</v>
      </c>
      <c r="H16" s="18" t="s">
        <v>358</v>
      </c>
      <c r="I16" s="18" t="s">
        <v>1262</v>
      </c>
      <c r="J16" s="145"/>
      <c r="K16" s="18" t="s">
        <v>358</v>
      </c>
      <c r="L16" s="145"/>
      <c r="M16" s="18" t="s">
        <v>1262</v>
      </c>
      <c r="N16" s="145"/>
      <c r="O16" s="18" t="s">
        <v>1262</v>
      </c>
      <c r="P16" s="145"/>
      <c r="Q16" s="18" t="s">
        <v>1262</v>
      </c>
      <c r="R16" s="18" t="s">
        <v>1262</v>
      </c>
      <c r="S16" s="18" t="s">
        <v>1262</v>
      </c>
      <c r="T16" s="18" t="s">
        <v>1262</v>
      </c>
      <c r="U16" s="134" t="s">
        <v>3160</v>
      </c>
      <c r="V16" s="134" t="s">
        <v>2651</v>
      </c>
      <c r="W16" s="134"/>
      <c r="X16" s="134"/>
      <c r="Y16" s="18" t="s">
        <v>1262</v>
      </c>
      <c r="Z16" s="134"/>
      <c r="AA16" s="134" t="s">
        <v>3161</v>
      </c>
    </row>
    <row r="17" spans="1:27" ht="144" x14ac:dyDescent="0.25">
      <c r="A17" s="18" t="s">
        <v>2301</v>
      </c>
      <c r="B17" s="18" t="s">
        <v>354</v>
      </c>
      <c r="C17" s="18" t="s">
        <v>355</v>
      </c>
      <c r="D17" s="18" t="s">
        <v>2611</v>
      </c>
      <c r="E17" s="18" t="s">
        <v>361</v>
      </c>
      <c r="G17" s="18" t="s">
        <v>1262</v>
      </c>
      <c r="H17" s="18" t="s">
        <v>359</v>
      </c>
      <c r="I17" s="18" t="s">
        <v>359</v>
      </c>
      <c r="J17" s="145"/>
      <c r="K17" s="18" t="s">
        <v>359</v>
      </c>
      <c r="L17" s="145"/>
      <c r="M17" s="18" t="s">
        <v>359</v>
      </c>
      <c r="N17" s="145"/>
      <c r="O17" s="18" t="s">
        <v>359</v>
      </c>
      <c r="P17" s="145"/>
      <c r="Q17" s="18" t="s">
        <v>1262</v>
      </c>
      <c r="R17" s="18" t="s">
        <v>1262</v>
      </c>
      <c r="S17" s="18" t="s">
        <v>1262</v>
      </c>
      <c r="T17" s="18" t="s">
        <v>1262</v>
      </c>
      <c r="U17" s="134" t="s">
        <v>1262</v>
      </c>
      <c r="V17" s="134" t="s">
        <v>2648</v>
      </c>
      <c r="W17" s="134" t="s">
        <v>3162</v>
      </c>
      <c r="X17" s="134" t="s">
        <v>3163</v>
      </c>
      <c r="Y17" s="18" t="s">
        <v>1262</v>
      </c>
      <c r="Z17" s="134"/>
      <c r="AA17" s="134" t="s">
        <v>3164</v>
      </c>
    </row>
    <row r="18" spans="1:27" ht="264" x14ac:dyDescent="0.25">
      <c r="A18" s="18" t="s">
        <v>2302</v>
      </c>
      <c r="B18" s="18" t="s">
        <v>207</v>
      </c>
      <c r="C18" s="18" t="s">
        <v>208</v>
      </c>
      <c r="D18" s="18" t="s">
        <v>2611</v>
      </c>
      <c r="E18" s="18" t="s">
        <v>360</v>
      </c>
      <c r="G18" s="18" t="s">
        <v>1262</v>
      </c>
      <c r="H18" s="18" t="s">
        <v>363</v>
      </c>
      <c r="I18" s="18" t="s">
        <v>1404</v>
      </c>
      <c r="J18" s="145"/>
      <c r="K18" s="18" t="s">
        <v>1404</v>
      </c>
      <c r="L18" s="145"/>
      <c r="M18" s="18" t="s">
        <v>1404</v>
      </c>
      <c r="N18" s="145"/>
      <c r="O18" s="18" t="s">
        <v>1404</v>
      </c>
      <c r="P18" s="145"/>
      <c r="Q18" s="18" t="s">
        <v>1262</v>
      </c>
      <c r="R18" s="18" t="s">
        <v>1262</v>
      </c>
      <c r="S18" s="18" t="s">
        <v>1262</v>
      </c>
      <c r="T18" s="18" t="s">
        <v>1262</v>
      </c>
      <c r="U18" s="134" t="s">
        <v>3165</v>
      </c>
      <c r="V18" s="134" t="s">
        <v>2654</v>
      </c>
      <c r="W18" s="134" t="s">
        <v>3166</v>
      </c>
      <c r="X18" s="134" t="s">
        <v>3167</v>
      </c>
      <c r="Y18" s="18" t="s">
        <v>1262</v>
      </c>
      <c r="Z18" s="134"/>
      <c r="AA18" s="134" t="s">
        <v>3168</v>
      </c>
    </row>
    <row r="19" spans="1:27" ht="216" x14ac:dyDescent="0.25">
      <c r="A19" s="18" t="s">
        <v>2303</v>
      </c>
      <c r="B19" s="18" t="s">
        <v>366</v>
      </c>
      <c r="C19" s="18" t="s">
        <v>365</v>
      </c>
      <c r="D19" s="18" t="s">
        <v>2611</v>
      </c>
      <c r="E19" s="18" t="s">
        <v>364</v>
      </c>
      <c r="G19" s="18" t="s">
        <v>1262</v>
      </c>
      <c r="H19" s="18" t="s">
        <v>367</v>
      </c>
      <c r="I19" s="18" t="s">
        <v>367</v>
      </c>
      <c r="J19" s="145"/>
      <c r="K19" s="18" t="s">
        <v>367</v>
      </c>
      <c r="L19" s="145"/>
      <c r="M19" s="18" t="s">
        <v>367</v>
      </c>
      <c r="N19" s="145"/>
      <c r="O19" s="18" t="s">
        <v>367</v>
      </c>
      <c r="P19" s="145"/>
      <c r="Q19" s="18" t="s">
        <v>1262</v>
      </c>
      <c r="R19" s="18" t="s">
        <v>1262</v>
      </c>
      <c r="S19" s="18" t="s">
        <v>1262</v>
      </c>
      <c r="T19" s="18" t="s">
        <v>1262</v>
      </c>
      <c r="U19" s="134" t="s">
        <v>3169</v>
      </c>
      <c r="V19" s="134" t="s">
        <v>2651</v>
      </c>
      <c r="W19" s="134"/>
      <c r="X19" s="134"/>
      <c r="Y19" s="18" t="s">
        <v>1262</v>
      </c>
      <c r="Z19" s="134"/>
      <c r="AA19" s="134" t="s">
        <v>3170</v>
      </c>
    </row>
    <row r="20" spans="1:27" x14ac:dyDescent="0.25">
      <c r="U20" s="134"/>
      <c r="V20" s="134" t="s">
        <v>2654</v>
      </c>
      <c r="W20" s="134"/>
      <c r="X20" s="134"/>
      <c r="Z20" s="134"/>
      <c r="AA20" s="134"/>
    </row>
    <row r="21" spans="1:27" x14ac:dyDescent="0.25">
      <c r="U21" s="134"/>
      <c r="V21" s="134" t="s">
        <v>2654</v>
      </c>
      <c r="W21" s="134"/>
      <c r="X21" s="134"/>
      <c r="Z21" s="134"/>
      <c r="AA21" s="134"/>
    </row>
    <row r="22" spans="1:27" x14ac:dyDescent="0.25">
      <c r="U22" s="134"/>
      <c r="V22" s="134" t="s">
        <v>2654</v>
      </c>
      <c r="W22" s="134"/>
      <c r="X22" s="134"/>
      <c r="Z22" s="134"/>
      <c r="AA22" s="134"/>
    </row>
    <row r="23" spans="1:27" x14ac:dyDescent="0.25">
      <c r="U23" s="134"/>
      <c r="V23" s="134" t="s">
        <v>2654</v>
      </c>
      <c r="W23" s="134"/>
      <c r="X23" s="134"/>
      <c r="Z23" s="134"/>
      <c r="AA23" s="134"/>
    </row>
    <row r="24" spans="1:27" x14ac:dyDescent="0.25">
      <c r="U24" s="134"/>
      <c r="V24" s="134" t="s">
        <v>2654</v>
      </c>
      <c r="W24" s="134"/>
      <c r="X24" s="134"/>
      <c r="Z24" s="134"/>
      <c r="AA24" s="134"/>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AA3:AA6"/>
    <mergeCell ref="W3:W6"/>
    <mergeCell ref="X3:X6"/>
    <mergeCell ref="Y3:Y6"/>
    <mergeCell ref="I5:J5"/>
    <mergeCell ref="U3:U6"/>
    <mergeCell ref="V3:V6"/>
    <mergeCell ref="S3:S6"/>
    <mergeCell ref="Z3:Z6"/>
    <mergeCell ref="I3:P3"/>
    <mergeCell ref="I4:J4"/>
    <mergeCell ref="K4:L4"/>
    <mergeCell ref="M4:N4"/>
    <mergeCell ref="O4:P4"/>
    <mergeCell ref="G3:G6"/>
    <mergeCell ref="A1:T1"/>
    <mergeCell ref="A2:T2"/>
    <mergeCell ref="A3:A6"/>
    <mergeCell ref="B3:B6"/>
    <mergeCell ref="C3:C6"/>
    <mergeCell ref="D3:D6"/>
    <mergeCell ref="E3:E6"/>
    <mergeCell ref="F3:F6"/>
    <mergeCell ref="H3:H6"/>
    <mergeCell ref="T3:T6"/>
    <mergeCell ref="Q3:Q6"/>
    <mergeCell ref="R3:R6"/>
    <mergeCell ref="K5:L5"/>
    <mergeCell ref="M5:N5"/>
    <mergeCell ref="O5:P5"/>
  </mergeCells>
  <conditionalFormatting sqref="V7:V32">
    <cfRule type="containsText" dxfId="409" priority="7" stopIfTrue="1" operator="containsText" text="Target Met">
      <formula>NOT(ISERROR(SEARCH("Target Met",V7)))</formula>
    </cfRule>
  </conditionalFormatting>
  <conditionalFormatting sqref="V7:V32">
    <cfRule type="containsText" dxfId="40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407" priority="3" stopIfTrue="1" operator="containsText" text="Target Exceeded">
      <formula>NOT(ISERROR(SEARCH("Target Exceeded",V7)))</formula>
    </cfRule>
    <cfRule type="containsText" dxfId="40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40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2" firstPageNumber="71" fitToWidth="0" fitToHeight="0"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[11]Sheet1!#REF!</xm:f>
          </x14:formula1>
          <xm:sqref>V7:V32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3710</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3710</v>
      </c>
      <c r="F12" s="267"/>
      <c r="G12" s="267"/>
    </row>
    <row r="13" spans="1:14" ht="18.75" x14ac:dyDescent="0.3">
      <c r="D13" s="267"/>
      <c r="E13" s="267"/>
      <c r="F13" s="267"/>
      <c r="G13" s="267"/>
    </row>
    <row r="14" spans="1:14" ht="18.75" x14ac:dyDescent="0.3">
      <c r="D14" s="273">
        <v>1.1000000000000001</v>
      </c>
      <c r="E14" s="272" t="s">
        <v>3553</v>
      </c>
      <c r="F14" s="267">
        <v>13</v>
      </c>
      <c r="G14" s="267"/>
    </row>
    <row r="15" spans="1:14" ht="18.75" x14ac:dyDescent="0.3">
      <c r="D15" s="267" t="s">
        <v>3549</v>
      </c>
      <c r="E15" s="285" t="s">
        <v>3551</v>
      </c>
      <c r="F15" s="267">
        <v>13</v>
      </c>
      <c r="G15" s="267"/>
    </row>
    <row r="16" spans="1:14" ht="18.75" x14ac:dyDescent="0.3">
      <c r="D16" s="267" t="s">
        <v>3550</v>
      </c>
      <c r="E16" s="272" t="s">
        <v>3552</v>
      </c>
      <c r="F16" s="267">
        <v>0</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3711</v>
      </c>
      <c r="F45" s="275" t="s">
        <v>3627</v>
      </c>
      <c r="G45" s="275" t="s">
        <v>3711</v>
      </c>
    </row>
    <row r="46" spans="4:7" x14ac:dyDescent="0.3">
      <c r="E46" s="288"/>
      <c r="F46" s="288"/>
      <c r="G46" s="288"/>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75" orientation="portrait" useFirstPageNumber="1" r:id="rId1"/>
  <headerFooter>
    <oddFooter>Page &amp;P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2"/>
  <sheetViews>
    <sheetView view="pageBreakPreview" zoomScaleNormal="100" zoomScaleSheetLayoutView="100" workbookViewId="0">
      <pane ySplit="6" topLeftCell="A7" activePane="bottomLeft" state="frozen"/>
      <selection pane="bottomLeft" activeCell="A7" sqref="A7"/>
    </sheetView>
  </sheetViews>
  <sheetFormatPr defaultRowHeight="12" x14ac:dyDescent="0.25"/>
  <cols>
    <col min="1" max="1" width="9.140625" style="18"/>
    <col min="2" max="2" width="13.42578125" style="18" hidden="1" customWidth="1"/>
    <col min="3" max="3" width="29.140625" style="18" hidden="1" customWidth="1"/>
    <col min="4" max="4" width="16.7109375" style="18" customWidth="1"/>
    <col min="5" max="5" width="13.5703125" style="18" customWidth="1"/>
    <col min="6" max="6" width="14" style="18" hidden="1" customWidth="1"/>
    <col min="7" max="7" width="14" style="18" customWidth="1"/>
    <col min="8" max="8" width="18.85546875" style="18" customWidth="1"/>
    <col min="9" max="9" width="12.7109375" style="18" customWidth="1"/>
    <col min="10" max="10" width="0" style="18" hidden="1" customWidth="1"/>
    <col min="11" max="11" width="12.7109375" style="18" hidden="1" customWidth="1"/>
    <col min="12" max="12" width="0" style="18" hidden="1" customWidth="1"/>
    <col min="13" max="13" width="12.7109375" style="18" hidden="1" customWidth="1"/>
    <col min="14" max="14" width="0" style="18" hidden="1" customWidth="1"/>
    <col min="15" max="15" width="12.7109375" style="18" hidden="1" customWidth="1"/>
    <col min="16" max="18" width="0" style="18" hidden="1" customWidth="1"/>
    <col min="19" max="19" width="13.42578125" style="18" hidden="1" customWidth="1"/>
    <col min="20" max="20" width="0" style="18" hidden="1" customWidth="1"/>
    <col min="21" max="22" width="13.42578125" style="135" customWidth="1"/>
    <col min="23" max="23" width="11" style="135" customWidth="1"/>
    <col min="24" max="24" width="13.42578125" style="135" customWidth="1"/>
    <col min="25" max="25" width="9.140625" style="18"/>
    <col min="26" max="26" width="10.42578125" style="135" customWidth="1"/>
    <col min="27" max="27" width="12.140625" style="135" customWidth="1"/>
    <col min="28" max="16384" width="9.140625" style="18"/>
  </cols>
  <sheetData>
    <row r="1" spans="1:27" s="141" customFormat="1" ht="14.25" customHeight="1" x14ac:dyDescent="0.25">
      <c r="A1" s="313" t="s">
        <v>2558</v>
      </c>
      <c r="B1" s="313"/>
      <c r="C1" s="313"/>
      <c r="D1" s="313"/>
      <c r="E1" s="313"/>
      <c r="F1" s="313"/>
      <c r="G1" s="313"/>
      <c r="H1" s="313"/>
      <c r="I1" s="313"/>
      <c r="J1" s="313"/>
      <c r="K1" s="313"/>
      <c r="L1" s="313"/>
      <c r="M1" s="313"/>
      <c r="N1" s="313"/>
      <c r="O1" s="313"/>
      <c r="P1" s="313"/>
      <c r="Q1" s="313"/>
      <c r="R1" s="313"/>
      <c r="S1" s="313"/>
      <c r="T1" s="313"/>
      <c r="U1" s="137"/>
      <c r="V1" s="146"/>
      <c r="W1" s="140"/>
      <c r="X1" s="137"/>
      <c r="Y1" s="138"/>
      <c r="Z1" s="140"/>
      <c r="AA1" s="140"/>
    </row>
    <row r="2" spans="1:27" s="141" customFormat="1" ht="18" customHeight="1" x14ac:dyDescent="0.25">
      <c r="A2" s="313" t="s">
        <v>510</v>
      </c>
      <c r="B2" s="313"/>
      <c r="C2" s="313"/>
      <c r="D2" s="313"/>
      <c r="E2" s="313"/>
      <c r="F2" s="313"/>
      <c r="G2" s="313"/>
      <c r="H2" s="313"/>
      <c r="I2" s="313"/>
      <c r="J2" s="313"/>
      <c r="K2" s="313"/>
      <c r="L2" s="313"/>
      <c r="M2" s="313"/>
      <c r="N2" s="313"/>
      <c r="O2" s="313"/>
      <c r="P2" s="313"/>
      <c r="Q2" s="313"/>
      <c r="R2" s="313"/>
      <c r="S2" s="313"/>
      <c r="T2" s="313"/>
      <c r="U2" s="137"/>
      <c r="V2" s="146"/>
      <c r="W2" s="140"/>
      <c r="X2" s="137"/>
      <c r="Y2" s="138"/>
      <c r="Z2" s="140"/>
      <c r="AA2" s="140"/>
    </row>
    <row r="3" spans="1:27" s="141" customFormat="1" ht="26.2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1" customFormat="1" ht="16.5" customHeight="1" x14ac:dyDescent="0.25">
      <c r="A6" s="313"/>
      <c r="B6" s="313"/>
      <c r="C6" s="313"/>
      <c r="D6" s="313"/>
      <c r="E6" s="313"/>
      <c r="F6" s="313"/>
      <c r="G6" s="313"/>
      <c r="H6" s="313"/>
      <c r="I6" s="139" t="s">
        <v>15</v>
      </c>
      <c r="J6" s="139" t="s">
        <v>16</v>
      </c>
      <c r="K6" s="139" t="s">
        <v>15</v>
      </c>
      <c r="L6" s="139" t="s">
        <v>16</v>
      </c>
      <c r="M6" s="139" t="s">
        <v>15</v>
      </c>
      <c r="N6" s="139" t="s">
        <v>16</v>
      </c>
      <c r="O6" s="139" t="s">
        <v>15</v>
      </c>
      <c r="P6" s="139" t="s">
        <v>16</v>
      </c>
      <c r="Q6" s="313"/>
      <c r="R6" s="313"/>
      <c r="S6" s="313"/>
      <c r="T6" s="313"/>
      <c r="U6" s="316"/>
      <c r="V6" s="316"/>
      <c r="W6" s="316"/>
      <c r="X6" s="316"/>
      <c r="Y6" s="313"/>
      <c r="Z6" s="316"/>
      <c r="AA6" s="319"/>
    </row>
    <row r="7" spans="1:27" ht="72" x14ac:dyDescent="0.25">
      <c r="A7" s="21" t="s">
        <v>2304</v>
      </c>
      <c r="B7" s="18" t="s">
        <v>354</v>
      </c>
      <c r="C7" s="18" t="s">
        <v>355</v>
      </c>
      <c r="D7" s="18" t="s">
        <v>2656</v>
      </c>
      <c r="E7" s="21" t="s">
        <v>511</v>
      </c>
      <c r="F7" s="21" t="s">
        <v>512</v>
      </c>
      <c r="G7" s="18" t="s">
        <v>1262</v>
      </c>
      <c r="H7" s="21" t="s">
        <v>513</v>
      </c>
      <c r="I7" s="21" t="s">
        <v>514</v>
      </c>
      <c r="J7" s="8"/>
      <c r="K7" s="21" t="s">
        <v>2657</v>
      </c>
      <c r="M7" s="21" t="s">
        <v>1961</v>
      </c>
      <c r="O7" s="21" t="s">
        <v>1962</v>
      </c>
      <c r="Q7" s="18" t="s">
        <v>600</v>
      </c>
      <c r="R7" s="18" t="s">
        <v>539</v>
      </c>
      <c r="S7" s="18" t="s">
        <v>539</v>
      </c>
      <c r="T7" s="18" t="s">
        <v>1262</v>
      </c>
      <c r="U7" s="21" t="s">
        <v>514</v>
      </c>
      <c r="V7" s="134" t="s">
        <v>2647</v>
      </c>
      <c r="W7" s="134"/>
      <c r="X7" s="134"/>
      <c r="Y7" s="18" t="s">
        <v>600</v>
      </c>
      <c r="Z7" s="134"/>
      <c r="AA7" s="134" t="s">
        <v>3353</v>
      </c>
    </row>
    <row r="8" spans="1:27" ht="144" x14ac:dyDescent="0.25">
      <c r="A8" s="21" t="s">
        <v>2305</v>
      </c>
      <c r="B8" s="18" t="s">
        <v>354</v>
      </c>
      <c r="C8" s="18" t="s">
        <v>355</v>
      </c>
      <c r="D8" s="18" t="s">
        <v>2656</v>
      </c>
      <c r="E8" s="21" t="s">
        <v>515</v>
      </c>
      <c r="F8" s="21" t="s">
        <v>516</v>
      </c>
      <c r="G8" s="18" t="s">
        <v>1262</v>
      </c>
      <c r="H8" s="21" t="s">
        <v>1963</v>
      </c>
      <c r="I8" s="21" t="s">
        <v>1964</v>
      </c>
      <c r="J8" s="8"/>
      <c r="K8" s="21" t="s">
        <v>1965</v>
      </c>
      <c r="M8" s="21" t="s">
        <v>1966</v>
      </c>
      <c r="O8" s="21" t="s">
        <v>1967</v>
      </c>
      <c r="Q8" s="18" t="s">
        <v>600</v>
      </c>
      <c r="R8" s="18" t="s">
        <v>539</v>
      </c>
      <c r="S8" s="18" t="s">
        <v>539</v>
      </c>
      <c r="T8" s="18" t="s">
        <v>1262</v>
      </c>
      <c r="U8" s="21" t="s">
        <v>1964</v>
      </c>
      <c r="V8" s="134" t="s">
        <v>2647</v>
      </c>
      <c r="W8" s="134"/>
      <c r="X8" s="134"/>
      <c r="Y8" s="18" t="s">
        <v>600</v>
      </c>
      <c r="Z8" s="134"/>
      <c r="AA8" s="134" t="s">
        <v>3353</v>
      </c>
    </row>
    <row r="9" spans="1:27" ht="132" x14ac:dyDescent="0.25">
      <c r="A9" s="21" t="s">
        <v>2306</v>
      </c>
      <c r="B9" s="18" t="s">
        <v>354</v>
      </c>
      <c r="C9" s="18" t="s">
        <v>355</v>
      </c>
      <c r="D9" s="18" t="s">
        <v>2656</v>
      </c>
      <c r="E9" s="21" t="s">
        <v>517</v>
      </c>
      <c r="F9" s="21" t="s">
        <v>518</v>
      </c>
      <c r="G9" s="18" t="s">
        <v>1262</v>
      </c>
      <c r="H9" s="21" t="s">
        <v>519</v>
      </c>
      <c r="I9" s="21" t="s">
        <v>1262</v>
      </c>
      <c r="J9" s="8"/>
      <c r="K9" s="18" t="s">
        <v>2658</v>
      </c>
      <c r="M9" s="18" t="s">
        <v>520</v>
      </c>
      <c r="O9" s="18" t="s">
        <v>520</v>
      </c>
      <c r="Q9" s="18" t="s">
        <v>600</v>
      </c>
      <c r="R9" s="18" t="s">
        <v>539</v>
      </c>
      <c r="S9" s="18" t="s">
        <v>539</v>
      </c>
      <c r="T9" s="18" t="s">
        <v>1262</v>
      </c>
      <c r="U9" s="134"/>
      <c r="V9" s="134" t="s">
        <v>2651</v>
      </c>
      <c r="W9" s="134"/>
      <c r="X9" s="134"/>
      <c r="Y9" s="18" t="s">
        <v>600</v>
      </c>
      <c r="Z9" s="134"/>
      <c r="AA9" s="134"/>
    </row>
    <row r="10" spans="1:27" ht="108" x14ac:dyDescent="0.25">
      <c r="A10" s="21" t="s">
        <v>2307</v>
      </c>
      <c r="B10" s="18" t="s">
        <v>354</v>
      </c>
      <c r="C10" s="18" t="s">
        <v>355</v>
      </c>
      <c r="D10" s="18" t="s">
        <v>2656</v>
      </c>
      <c r="E10" s="21" t="s">
        <v>521</v>
      </c>
      <c r="F10" s="21" t="s">
        <v>522</v>
      </c>
      <c r="G10" s="18" t="s">
        <v>1262</v>
      </c>
      <c r="H10" s="21" t="s">
        <v>523</v>
      </c>
      <c r="I10" s="21" t="s">
        <v>1968</v>
      </c>
      <c r="J10" s="8" t="s">
        <v>524</v>
      </c>
      <c r="K10" s="21" t="s">
        <v>1969</v>
      </c>
      <c r="L10" s="8" t="s">
        <v>1932</v>
      </c>
      <c r="M10" s="21" t="s">
        <v>1970</v>
      </c>
      <c r="N10" s="8" t="s">
        <v>1933</v>
      </c>
      <c r="O10" s="21" t="s">
        <v>1971</v>
      </c>
      <c r="P10" s="8" t="s">
        <v>796</v>
      </c>
      <c r="Q10" s="9">
        <v>1500000</v>
      </c>
      <c r="R10" s="18" t="s">
        <v>539</v>
      </c>
      <c r="S10" s="18" t="s">
        <v>352</v>
      </c>
      <c r="T10" s="18" t="s">
        <v>57</v>
      </c>
      <c r="U10" s="21" t="s">
        <v>1968</v>
      </c>
      <c r="V10" s="134" t="s">
        <v>2647</v>
      </c>
      <c r="W10" s="134"/>
      <c r="X10" s="134"/>
      <c r="Y10" s="9">
        <v>1500000</v>
      </c>
      <c r="Z10" s="134"/>
      <c r="AA10" s="134" t="s">
        <v>3354</v>
      </c>
    </row>
    <row r="11" spans="1:27" ht="96" x14ac:dyDescent="0.25">
      <c r="A11" s="21" t="s">
        <v>2308</v>
      </c>
      <c r="B11" s="18" t="s">
        <v>354</v>
      </c>
      <c r="C11" s="18" t="s">
        <v>355</v>
      </c>
      <c r="D11" s="18" t="s">
        <v>2656</v>
      </c>
      <c r="E11" s="21" t="s">
        <v>525</v>
      </c>
      <c r="F11" s="21" t="s">
        <v>526</v>
      </c>
      <c r="G11" s="18" t="s">
        <v>1262</v>
      </c>
      <c r="H11" s="21" t="s">
        <v>527</v>
      </c>
      <c r="I11" s="21" t="s">
        <v>528</v>
      </c>
      <c r="J11" s="8"/>
      <c r="Q11" s="18" t="s">
        <v>600</v>
      </c>
      <c r="R11" s="18" t="s">
        <v>539</v>
      </c>
      <c r="S11" s="18" t="s">
        <v>539</v>
      </c>
      <c r="T11" s="18" t="s">
        <v>1262</v>
      </c>
      <c r="U11" s="21" t="s">
        <v>528</v>
      </c>
      <c r="V11" s="134" t="s">
        <v>2647</v>
      </c>
      <c r="W11" s="134"/>
      <c r="X11" s="134"/>
      <c r="Y11" s="18" t="s">
        <v>600</v>
      </c>
      <c r="Z11" s="134"/>
      <c r="AA11" s="134" t="s">
        <v>3355</v>
      </c>
    </row>
    <row r="12" spans="1:27" ht="72" x14ac:dyDescent="0.2">
      <c r="A12" s="21" t="s">
        <v>2309</v>
      </c>
      <c r="B12" s="18" t="s">
        <v>354</v>
      </c>
      <c r="C12" s="18" t="s">
        <v>355</v>
      </c>
      <c r="D12" s="18" t="s">
        <v>2656</v>
      </c>
      <c r="E12" s="9" t="s">
        <v>1315</v>
      </c>
      <c r="F12" s="21" t="s">
        <v>529</v>
      </c>
      <c r="G12" s="18" t="s">
        <v>1262</v>
      </c>
      <c r="H12" s="9" t="s">
        <v>1318</v>
      </c>
      <c r="I12" s="70" t="s">
        <v>1319</v>
      </c>
      <c r="J12" s="161"/>
      <c r="K12" s="70" t="s">
        <v>1319</v>
      </c>
      <c r="L12" s="162"/>
      <c r="M12" s="162"/>
      <c r="N12" s="162"/>
      <c r="P12" s="162"/>
      <c r="Q12" s="18" t="s">
        <v>600</v>
      </c>
      <c r="R12" s="18" t="s">
        <v>539</v>
      </c>
      <c r="S12" s="18" t="s">
        <v>539</v>
      </c>
      <c r="T12" s="18" t="s">
        <v>1262</v>
      </c>
      <c r="U12" s="134"/>
      <c r="V12" s="134" t="s">
        <v>2648</v>
      </c>
      <c r="W12" s="134" t="s">
        <v>3347</v>
      </c>
      <c r="X12" s="134"/>
      <c r="Y12" s="18" t="s">
        <v>600</v>
      </c>
      <c r="Z12" s="134"/>
      <c r="AA12" s="134"/>
    </row>
    <row r="13" spans="1:27" ht="132" x14ac:dyDescent="0.25">
      <c r="A13" s="21" t="s">
        <v>2310</v>
      </c>
      <c r="B13" s="18" t="s">
        <v>354</v>
      </c>
      <c r="C13" s="18" t="s">
        <v>355</v>
      </c>
      <c r="D13" s="18" t="s">
        <v>2656</v>
      </c>
      <c r="E13" s="9" t="s">
        <v>1315</v>
      </c>
      <c r="F13" s="9" t="s">
        <v>529</v>
      </c>
      <c r="G13" s="18" t="s">
        <v>1262</v>
      </c>
      <c r="H13" s="9" t="s">
        <v>1321</v>
      </c>
      <c r="I13" s="18" t="s">
        <v>74</v>
      </c>
      <c r="K13" s="67" t="s">
        <v>1316</v>
      </c>
      <c r="M13" s="18" t="s">
        <v>74</v>
      </c>
      <c r="O13" s="67" t="s">
        <v>1317</v>
      </c>
      <c r="Q13" s="18" t="s">
        <v>600</v>
      </c>
      <c r="R13" s="18" t="s">
        <v>539</v>
      </c>
      <c r="S13" s="18" t="s">
        <v>539</v>
      </c>
      <c r="T13" s="18" t="s">
        <v>1262</v>
      </c>
      <c r="U13" s="134"/>
      <c r="V13" s="134" t="s">
        <v>2651</v>
      </c>
      <c r="W13" s="134"/>
      <c r="X13" s="134"/>
      <c r="Y13" s="18" t="s">
        <v>600</v>
      </c>
      <c r="Z13" s="134"/>
      <c r="AA13" s="134"/>
    </row>
    <row r="14" spans="1:27" ht="132" x14ac:dyDescent="0.2">
      <c r="A14" s="21" t="s">
        <v>2311</v>
      </c>
      <c r="B14" s="18" t="s">
        <v>354</v>
      </c>
      <c r="C14" s="18" t="s">
        <v>355</v>
      </c>
      <c r="D14" s="18" t="s">
        <v>2656</v>
      </c>
      <c r="E14" s="9" t="s">
        <v>1315</v>
      </c>
      <c r="F14" s="21" t="s">
        <v>529</v>
      </c>
      <c r="G14" s="18" t="s">
        <v>1262</v>
      </c>
      <c r="H14" s="67" t="s">
        <v>1320</v>
      </c>
      <c r="I14" s="70" t="s">
        <v>74</v>
      </c>
      <c r="J14" s="161"/>
      <c r="K14" s="67" t="s">
        <v>1327</v>
      </c>
      <c r="L14" s="162"/>
      <c r="M14" s="18" t="s">
        <v>520</v>
      </c>
      <c r="N14" s="162"/>
      <c r="O14" s="18" t="s">
        <v>520</v>
      </c>
      <c r="P14" s="162"/>
      <c r="Q14" s="18" t="s">
        <v>600</v>
      </c>
      <c r="R14" s="18" t="s">
        <v>539</v>
      </c>
      <c r="S14" s="18" t="s">
        <v>539</v>
      </c>
      <c r="T14" s="18" t="s">
        <v>1262</v>
      </c>
      <c r="U14" s="134"/>
      <c r="V14" s="134" t="s">
        <v>2651</v>
      </c>
      <c r="W14" s="134"/>
      <c r="X14" s="134"/>
      <c r="Y14" s="18" t="s">
        <v>600</v>
      </c>
      <c r="Z14" s="134"/>
      <c r="AA14" s="134"/>
    </row>
    <row r="15" spans="1:27" ht="72" x14ac:dyDescent="0.2">
      <c r="A15" s="21" t="s">
        <v>2312</v>
      </c>
      <c r="B15" s="18" t="s">
        <v>354</v>
      </c>
      <c r="C15" s="18" t="s">
        <v>355</v>
      </c>
      <c r="D15" s="18" t="s">
        <v>2656</v>
      </c>
      <c r="E15" s="9" t="s">
        <v>1315</v>
      </c>
      <c r="F15" s="9" t="s">
        <v>529</v>
      </c>
      <c r="G15" s="18" t="s">
        <v>1262</v>
      </c>
      <c r="H15" s="9" t="s">
        <v>1322</v>
      </c>
      <c r="I15" s="70" t="s">
        <v>2659</v>
      </c>
      <c r="J15" s="161"/>
      <c r="K15" s="70" t="s">
        <v>1323</v>
      </c>
      <c r="L15" s="162"/>
      <c r="M15" s="162" t="s">
        <v>1262</v>
      </c>
      <c r="N15" s="162"/>
      <c r="O15" s="162" t="s">
        <v>1262</v>
      </c>
      <c r="P15" s="162"/>
      <c r="Q15" s="18" t="s">
        <v>600</v>
      </c>
      <c r="R15" s="18" t="s">
        <v>539</v>
      </c>
      <c r="S15" s="18" t="s">
        <v>539</v>
      </c>
      <c r="T15" s="18" t="s">
        <v>1262</v>
      </c>
      <c r="U15" s="134"/>
      <c r="V15" s="134" t="s">
        <v>2648</v>
      </c>
      <c r="W15" s="134" t="s">
        <v>3347</v>
      </c>
      <c r="X15" s="134"/>
      <c r="Y15" s="18" t="s">
        <v>600</v>
      </c>
      <c r="Z15" s="134"/>
      <c r="AA15" s="134"/>
    </row>
    <row r="16" spans="1:27" ht="84" x14ac:dyDescent="0.2">
      <c r="A16" s="21" t="s">
        <v>2313</v>
      </c>
      <c r="B16" s="18" t="s">
        <v>354</v>
      </c>
      <c r="C16" s="18" t="s">
        <v>355</v>
      </c>
      <c r="D16" s="18" t="s">
        <v>2656</v>
      </c>
      <c r="E16" s="9" t="s">
        <v>1315</v>
      </c>
      <c r="F16" s="9" t="s">
        <v>529</v>
      </c>
      <c r="G16" s="18" t="s">
        <v>1262</v>
      </c>
      <c r="H16" s="9" t="s">
        <v>1325</v>
      </c>
      <c r="I16" s="70" t="s">
        <v>74</v>
      </c>
      <c r="J16" s="161"/>
      <c r="K16" s="67" t="s">
        <v>1324</v>
      </c>
      <c r="L16" s="162"/>
      <c r="M16" s="162"/>
      <c r="N16" s="162"/>
      <c r="O16" s="162"/>
      <c r="P16" s="162"/>
      <c r="Q16" s="18" t="s">
        <v>600</v>
      </c>
      <c r="R16" s="18" t="s">
        <v>539</v>
      </c>
      <c r="S16" s="18" t="s">
        <v>539</v>
      </c>
      <c r="T16" s="18" t="s">
        <v>1262</v>
      </c>
      <c r="U16" s="134"/>
      <c r="V16" s="134" t="s">
        <v>2648</v>
      </c>
      <c r="W16" s="134" t="s">
        <v>3347</v>
      </c>
      <c r="X16" s="134"/>
      <c r="Y16" s="18" t="s">
        <v>600</v>
      </c>
      <c r="Z16" s="134"/>
      <c r="AA16" s="134"/>
    </row>
    <row r="17" spans="1:27" ht="72" x14ac:dyDescent="0.2">
      <c r="A17" s="21" t="s">
        <v>2314</v>
      </c>
      <c r="B17" s="18" t="s">
        <v>354</v>
      </c>
      <c r="C17" s="18" t="s">
        <v>355</v>
      </c>
      <c r="D17" s="18" t="s">
        <v>2656</v>
      </c>
      <c r="E17" s="9" t="s">
        <v>1315</v>
      </c>
      <c r="F17" s="9" t="s">
        <v>529</v>
      </c>
      <c r="G17" s="18" t="s">
        <v>1262</v>
      </c>
      <c r="H17" s="9" t="s">
        <v>1326</v>
      </c>
      <c r="I17" s="9" t="s">
        <v>1326</v>
      </c>
      <c r="J17" s="161"/>
      <c r="K17" s="162"/>
      <c r="L17" s="162"/>
      <c r="M17" s="162"/>
      <c r="N17" s="162"/>
      <c r="O17" s="162"/>
      <c r="P17" s="162"/>
      <c r="Q17" s="18" t="s">
        <v>600</v>
      </c>
      <c r="R17" s="18" t="s">
        <v>539</v>
      </c>
      <c r="S17" s="18" t="s">
        <v>539</v>
      </c>
      <c r="T17" s="18" t="s">
        <v>1262</v>
      </c>
      <c r="U17" s="134"/>
      <c r="V17" s="134" t="s">
        <v>2648</v>
      </c>
      <c r="W17" s="134" t="s">
        <v>3347</v>
      </c>
      <c r="X17" s="134"/>
      <c r="Y17" s="18" t="s">
        <v>600</v>
      </c>
      <c r="Z17" s="134"/>
      <c r="AA17" s="134"/>
    </row>
    <row r="18" spans="1:27" ht="72" x14ac:dyDescent="0.2">
      <c r="A18" s="21" t="s">
        <v>2315</v>
      </c>
      <c r="B18" s="18" t="s">
        <v>354</v>
      </c>
      <c r="C18" s="18" t="s">
        <v>355</v>
      </c>
      <c r="D18" s="18" t="s">
        <v>2656</v>
      </c>
      <c r="E18" s="9" t="s">
        <v>1330</v>
      </c>
      <c r="F18" s="9" t="s">
        <v>1328</v>
      </c>
      <c r="G18" s="18" t="s">
        <v>1262</v>
      </c>
      <c r="H18" s="9" t="s">
        <v>530</v>
      </c>
      <c r="I18" s="18" t="s">
        <v>2660</v>
      </c>
      <c r="J18" s="161"/>
      <c r="K18" s="9" t="s">
        <v>530</v>
      </c>
      <c r="L18" s="162"/>
      <c r="M18" s="162" t="s">
        <v>1262</v>
      </c>
      <c r="N18" s="162"/>
      <c r="O18" s="162" t="s">
        <v>1262</v>
      </c>
      <c r="P18" s="162"/>
      <c r="Q18" s="18" t="s">
        <v>600</v>
      </c>
      <c r="R18" s="18" t="s">
        <v>539</v>
      </c>
      <c r="S18" s="18" t="s">
        <v>539</v>
      </c>
      <c r="T18" s="18" t="s">
        <v>1262</v>
      </c>
      <c r="U18" s="134"/>
      <c r="V18" s="134" t="s">
        <v>2648</v>
      </c>
      <c r="W18" s="134" t="s">
        <v>3347</v>
      </c>
      <c r="X18" s="134"/>
      <c r="Y18" s="18" t="s">
        <v>600</v>
      </c>
      <c r="Z18" s="134"/>
      <c r="AA18" s="134"/>
    </row>
    <row r="19" spans="1:27" ht="84" x14ac:dyDescent="0.25">
      <c r="A19" s="21" t="s">
        <v>2316</v>
      </c>
      <c r="B19" s="18" t="s">
        <v>354</v>
      </c>
      <c r="C19" s="18" t="s">
        <v>355</v>
      </c>
      <c r="D19" s="18" t="s">
        <v>2656</v>
      </c>
      <c r="E19" s="21" t="s">
        <v>1332</v>
      </c>
      <c r="F19" s="70" t="s">
        <v>1329</v>
      </c>
      <c r="G19" s="18" t="s">
        <v>1262</v>
      </c>
      <c r="H19" s="9" t="s">
        <v>1331</v>
      </c>
      <c r="I19" s="70" t="s">
        <v>1972</v>
      </c>
      <c r="J19" s="8"/>
      <c r="K19" s="70" t="s">
        <v>1973</v>
      </c>
      <c r="M19" s="70" t="s">
        <v>1974</v>
      </c>
      <c r="O19" s="70" t="s">
        <v>1975</v>
      </c>
      <c r="Q19" s="18" t="s">
        <v>600</v>
      </c>
      <c r="R19" s="18" t="s">
        <v>539</v>
      </c>
      <c r="S19" s="18" t="s">
        <v>539</v>
      </c>
      <c r="T19" s="18" t="s">
        <v>1262</v>
      </c>
      <c r="U19" s="134" t="s">
        <v>3348</v>
      </c>
      <c r="V19" s="134" t="s">
        <v>2649</v>
      </c>
      <c r="W19" s="134" t="s">
        <v>3349</v>
      </c>
      <c r="X19" s="134"/>
      <c r="Y19" s="18" t="s">
        <v>600</v>
      </c>
      <c r="Z19" s="134"/>
      <c r="AA19" s="134"/>
    </row>
    <row r="20" spans="1:27" ht="180" x14ac:dyDescent="0.25">
      <c r="A20" s="21" t="s">
        <v>2317</v>
      </c>
      <c r="B20" s="18" t="s">
        <v>207</v>
      </c>
      <c r="C20" s="18" t="s">
        <v>208</v>
      </c>
      <c r="D20" s="18" t="s">
        <v>2656</v>
      </c>
      <c r="E20" s="18" t="s">
        <v>362</v>
      </c>
      <c r="G20" s="18" t="s">
        <v>1262</v>
      </c>
      <c r="H20" s="18" t="s">
        <v>2661</v>
      </c>
      <c r="I20" s="18" t="s">
        <v>1262</v>
      </c>
      <c r="J20" s="163"/>
      <c r="K20" s="18" t="s">
        <v>2662</v>
      </c>
      <c r="L20" s="163"/>
      <c r="M20" s="18" t="s">
        <v>1262</v>
      </c>
      <c r="N20" s="163"/>
      <c r="O20" s="18" t="s">
        <v>1262</v>
      </c>
      <c r="P20" s="163"/>
      <c r="Q20" s="18" t="s">
        <v>1262</v>
      </c>
      <c r="R20" s="18" t="s">
        <v>1262</v>
      </c>
      <c r="S20" s="18" t="s">
        <v>1262</v>
      </c>
      <c r="T20" s="18" t="s">
        <v>1262</v>
      </c>
      <c r="U20" s="134"/>
      <c r="V20" s="134" t="s">
        <v>2651</v>
      </c>
      <c r="W20" s="134"/>
      <c r="X20" s="134"/>
      <c r="Y20" s="18" t="s">
        <v>1262</v>
      </c>
      <c r="Z20" s="134"/>
      <c r="AA20" s="134"/>
    </row>
    <row r="21" spans="1:27" ht="150" x14ac:dyDescent="0.25">
      <c r="A21" s="21" t="s">
        <v>2318</v>
      </c>
      <c r="B21" s="18" t="s">
        <v>354</v>
      </c>
      <c r="C21" s="18" t="s">
        <v>355</v>
      </c>
      <c r="D21" s="18" t="s">
        <v>2656</v>
      </c>
      <c r="E21" s="18" t="s">
        <v>356</v>
      </c>
      <c r="G21" s="18" t="s">
        <v>1262</v>
      </c>
      <c r="H21" s="18" t="s">
        <v>2663</v>
      </c>
      <c r="I21" s="18" t="s">
        <v>1262</v>
      </c>
      <c r="J21" s="163"/>
      <c r="K21" s="18" t="s">
        <v>2664</v>
      </c>
      <c r="L21" s="163"/>
      <c r="M21" s="18" t="s">
        <v>1262</v>
      </c>
      <c r="N21" s="163"/>
      <c r="O21" s="18" t="s">
        <v>1262</v>
      </c>
      <c r="P21" s="163"/>
      <c r="Q21" s="18" t="s">
        <v>1262</v>
      </c>
      <c r="R21" s="18" t="s">
        <v>1262</v>
      </c>
      <c r="S21" s="18" t="s">
        <v>1262</v>
      </c>
      <c r="T21" s="18" t="s">
        <v>1262</v>
      </c>
      <c r="U21" s="134"/>
      <c r="V21" s="134" t="s">
        <v>2651</v>
      </c>
      <c r="W21" s="134"/>
      <c r="X21" s="134"/>
      <c r="Y21" s="18" t="s">
        <v>1262</v>
      </c>
      <c r="Z21" s="134"/>
      <c r="AA21" s="134"/>
    </row>
    <row r="22" spans="1:27" ht="144" x14ac:dyDescent="0.25">
      <c r="A22" s="21" t="s">
        <v>2319</v>
      </c>
      <c r="B22" s="18" t="s">
        <v>354</v>
      </c>
      <c r="C22" s="18" t="s">
        <v>355</v>
      </c>
      <c r="D22" s="18" t="s">
        <v>2656</v>
      </c>
      <c r="E22" s="18" t="s">
        <v>361</v>
      </c>
      <c r="G22" s="18" t="s">
        <v>1262</v>
      </c>
      <c r="H22" s="18" t="s">
        <v>2665</v>
      </c>
      <c r="I22" s="18" t="s">
        <v>2665</v>
      </c>
      <c r="J22" s="163"/>
      <c r="K22" s="18" t="s">
        <v>2666</v>
      </c>
      <c r="L22" s="163"/>
      <c r="M22" s="18" t="s">
        <v>2666</v>
      </c>
      <c r="N22" s="163"/>
      <c r="O22" s="18" t="s">
        <v>2666</v>
      </c>
      <c r="P22" s="163"/>
      <c r="Q22" s="18" t="s">
        <v>1262</v>
      </c>
      <c r="R22" s="18" t="s">
        <v>1262</v>
      </c>
      <c r="S22" s="18" t="s">
        <v>1262</v>
      </c>
      <c r="T22" s="18" t="s">
        <v>1262</v>
      </c>
      <c r="U22" s="134" t="s">
        <v>3350</v>
      </c>
      <c r="V22" s="134" t="s">
        <v>2647</v>
      </c>
      <c r="W22" s="134"/>
      <c r="X22" s="134"/>
      <c r="Y22" s="18" t="s">
        <v>1262</v>
      </c>
      <c r="Z22" s="134"/>
      <c r="AA22" s="134"/>
    </row>
    <row r="23" spans="1:27" ht="276" x14ac:dyDescent="0.25">
      <c r="A23" s="21" t="s">
        <v>2320</v>
      </c>
      <c r="B23" s="18" t="s">
        <v>207</v>
      </c>
      <c r="C23" s="18" t="s">
        <v>208</v>
      </c>
      <c r="D23" s="18" t="s">
        <v>2656</v>
      </c>
      <c r="E23" s="18" t="s">
        <v>360</v>
      </c>
      <c r="G23" s="18" t="s">
        <v>1262</v>
      </c>
      <c r="H23" s="18" t="s">
        <v>2667</v>
      </c>
      <c r="I23" s="18" t="s">
        <v>2668</v>
      </c>
      <c r="J23" s="163"/>
      <c r="K23" s="18" t="s">
        <v>2669</v>
      </c>
      <c r="L23" s="163"/>
      <c r="M23" s="18" t="s">
        <v>2669</v>
      </c>
      <c r="N23" s="163"/>
      <c r="O23" s="18" t="s">
        <v>2669</v>
      </c>
      <c r="P23" s="163"/>
      <c r="Q23" s="18" t="s">
        <v>1262</v>
      </c>
      <c r="R23" s="18" t="s">
        <v>1262</v>
      </c>
      <c r="S23" s="18" t="s">
        <v>1262</v>
      </c>
      <c r="T23" s="18" t="s">
        <v>1262</v>
      </c>
      <c r="U23" s="134" t="s">
        <v>3351</v>
      </c>
      <c r="V23" s="134" t="s">
        <v>2647</v>
      </c>
      <c r="W23" s="134"/>
      <c r="X23" s="134"/>
      <c r="Y23" s="18" t="s">
        <v>1262</v>
      </c>
      <c r="Z23" s="134"/>
      <c r="AA23" s="134" t="s">
        <v>3356</v>
      </c>
    </row>
    <row r="24" spans="1:27" ht="282" x14ac:dyDescent="0.25">
      <c r="A24" s="21" t="s">
        <v>2321</v>
      </c>
      <c r="B24" s="18" t="s">
        <v>366</v>
      </c>
      <c r="C24" s="18" t="s">
        <v>365</v>
      </c>
      <c r="D24" s="18" t="s">
        <v>2656</v>
      </c>
      <c r="E24" s="18" t="s">
        <v>364</v>
      </c>
      <c r="G24" s="18" t="s">
        <v>1262</v>
      </c>
      <c r="H24" s="18" t="s">
        <v>2670</v>
      </c>
      <c r="I24" s="18" t="s">
        <v>2670</v>
      </c>
      <c r="J24" s="163"/>
      <c r="K24" s="18" t="s">
        <v>2671</v>
      </c>
      <c r="L24" s="163"/>
      <c r="M24" s="18" t="s">
        <v>2671</v>
      </c>
      <c r="N24" s="163"/>
      <c r="O24" s="18" t="s">
        <v>2671</v>
      </c>
      <c r="P24" s="163"/>
      <c r="Q24" s="18" t="s">
        <v>1262</v>
      </c>
      <c r="R24" s="18" t="s">
        <v>1262</v>
      </c>
      <c r="S24" s="18" t="s">
        <v>1262</v>
      </c>
      <c r="T24" s="18" t="s">
        <v>1262</v>
      </c>
      <c r="U24" s="134" t="s">
        <v>3352</v>
      </c>
      <c r="V24" s="134" t="s">
        <v>2647</v>
      </c>
      <c r="W24" s="134"/>
      <c r="X24" s="134"/>
      <c r="Y24" s="18" t="s">
        <v>1262</v>
      </c>
      <c r="Z24" s="134"/>
      <c r="AA24" s="134" t="s">
        <v>3357</v>
      </c>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sheetData>
  <sheetProtection selectLockedCells="1"/>
  <mergeCells count="30">
    <mergeCell ref="A1:T1"/>
    <mergeCell ref="A2:T2"/>
    <mergeCell ref="A3:A6"/>
    <mergeCell ref="B3:B6"/>
    <mergeCell ref="C3:C6"/>
    <mergeCell ref="D3:D6"/>
    <mergeCell ref="E3:E6"/>
    <mergeCell ref="F3:F6"/>
    <mergeCell ref="H3:H6"/>
    <mergeCell ref="I3:P3"/>
    <mergeCell ref="G3:G6"/>
    <mergeCell ref="U3:U6"/>
    <mergeCell ref="X3:X6"/>
    <mergeCell ref="I4:J4"/>
    <mergeCell ref="K4:L4"/>
    <mergeCell ref="M4:N4"/>
    <mergeCell ref="O4:P4"/>
    <mergeCell ref="I5:J5"/>
    <mergeCell ref="K5:L5"/>
    <mergeCell ref="M5:N5"/>
    <mergeCell ref="O5:P5"/>
    <mergeCell ref="Q3:Q6"/>
    <mergeCell ref="R3:R6"/>
    <mergeCell ref="S3:S6"/>
    <mergeCell ref="T3:T6"/>
    <mergeCell ref="Y3:Y6"/>
    <mergeCell ref="V3:V6"/>
    <mergeCell ref="W3:W6"/>
    <mergeCell ref="Z3:Z6"/>
    <mergeCell ref="AA3:AA6"/>
  </mergeCells>
  <conditionalFormatting sqref="V7:V32">
    <cfRule type="containsText" dxfId="404" priority="14" stopIfTrue="1" operator="containsText" text="Target Met">
      <formula>NOT(ISERROR(SEARCH("Target Met",V7)))</formula>
    </cfRule>
  </conditionalFormatting>
  <conditionalFormatting sqref="V7:V32">
    <cfRule type="containsText" dxfId="403" priority="8" stopIfTrue="1" operator="containsText" text="Not Applicable">
      <formula>NOT(ISERROR(SEARCH("Not Applicable",V7)))</formula>
    </cfRule>
    <cfRule type="containsText" priority="9" stopIfTrue="1" operator="containsText" text="Not Applicable">
      <formula>NOT(ISERROR(SEARCH("Not Applicable",V7)))</formula>
    </cfRule>
    <cfRule type="containsText" dxfId="402" priority="10" stopIfTrue="1" operator="containsText" text="Target Exceeded">
      <formula>NOT(ISERROR(SEARCH("Target Exceeded",V7)))</formula>
    </cfRule>
    <cfRule type="containsText" dxfId="401" priority="11" stopIfTrue="1" operator="containsText" text="Target Partially Met">
      <formula>NOT(ISERROR(SEARCH("Target Partially Met",V7)))</formula>
    </cfRule>
    <cfRule type="containsText" priority="12" stopIfTrue="1" operator="containsText" text="Target Partially Met">
      <formula>NOT(ISERROR(SEARCH("Target Partially Met",V7)))</formula>
    </cfRule>
    <cfRule type="containsText" dxfId="400" priority="13" stopIfTrue="1" operator="containsText" text="Nil Achieved">
      <formula>NOT(ISERROR(SEARCH("Nil Achieved",V7)))</formula>
    </cfRule>
  </conditionalFormatting>
  <conditionalFormatting sqref="V7:V24">
    <cfRule type="containsText" dxfId="399" priority="7" stopIfTrue="1" operator="containsText" text="Target Met">
      <formula>NOT(ISERROR(SEARCH("Target Met",V7)))</formula>
    </cfRule>
  </conditionalFormatting>
  <conditionalFormatting sqref="V7:V24">
    <cfRule type="containsText" dxfId="39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397" priority="3" stopIfTrue="1" operator="containsText" text="Target Exceeded">
      <formula>NOT(ISERROR(SEARCH("Target Exceeded",V7)))</formula>
    </cfRule>
    <cfRule type="containsText" dxfId="39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39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76"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V7:V32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Normal="100" zoomScaleSheetLayoutView="100" workbookViewId="0">
      <selection sqref="A1:I2"/>
    </sheetView>
  </sheetViews>
  <sheetFormatPr defaultRowHeight="15" x14ac:dyDescent="0.25"/>
  <cols>
    <col min="1" max="16384" width="9.140625" style="50"/>
  </cols>
  <sheetData>
    <row r="1" spans="1:11" ht="23.25" customHeight="1" x14ac:dyDescent="0.35">
      <c r="A1" s="295" t="s">
        <v>3633</v>
      </c>
      <c r="B1" s="296"/>
      <c r="C1" s="296"/>
      <c r="D1" s="296"/>
      <c r="E1" s="296"/>
      <c r="F1" s="296"/>
      <c r="G1" s="296"/>
      <c r="H1" s="296"/>
      <c r="I1" s="297"/>
      <c r="J1" s="49"/>
      <c r="K1" s="49"/>
    </row>
    <row r="2" spans="1:11" ht="25.5" customHeight="1" x14ac:dyDescent="0.25">
      <c r="A2" s="298"/>
      <c r="B2" s="299"/>
      <c r="C2" s="299"/>
      <c r="D2" s="299"/>
      <c r="E2" s="299"/>
      <c r="F2" s="299"/>
      <c r="G2" s="299"/>
      <c r="H2" s="299"/>
      <c r="I2" s="300"/>
      <c r="J2" s="51"/>
      <c r="K2" s="52"/>
    </row>
    <row r="3" spans="1:11" x14ac:dyDescent="0.25">
      <c r="A3" s="53"/>
      <c r="B3" s="51"/>
      <c r="C3" s="51"/>
      <c r="D3" s="51"/>
      <c r="E3" s="51"/>
      <c r="F3" s="51"/>
      <c r="G3" s="51"/>
      <c r="H3" s="51"/>
      <c r="I3" s="52"/>
      <c r="J3" s="51"/>
      <c r="K3" s="52"/>
    </row>
    <row r="4" spans="1:11" x14ac:dyDescent="0.25">
      <c r="A4" s="53"/>
      <c r="B4" s="51"/>
      <c r="C4" s="51"/>
      <c r="D4" s="51"/>
      <c r="E4" s="51"/>
      <c r="F4" s="51"/>
      <c r="G4" s="51"/>
      <c r="H4" s="51"/>
      <c r="I4" s="52"/>
      <c r="J4" s="51"/>
      <c r="K4" s="52"/>
    </row>
    <row r="5" spans="1:11" x14ac:dyDescent="0.25">
      <c r="A5" s="53"/>
      <c r="B5" s="51"/>
      <c r="C5" s="51"/>
      <c r="D5" s="51"/>
      <c r="E5" s="51"/>
      <c r="F5" s="51"/>
      <c r="G5" s="51"/>
      <c r="H5" s="51"/>
      <c r="I5" s="52"/>
      <c r="J5" s="51"/>
      <c r="K5" s="52"/>
    </row>
    <row r="6" spans="1:11" x14ac:dyDescent="0.25">
      <c r="A6" s="53"/>
      <c r="B6" s="51"/>
      <c r="C6" s="51"/>
      <c r="D6" s="51"/>
      <c r="E6" s="51"/>
      <c r="F6" s="51"/>
      <c r="G6" s="51"/>
      <c r="H6" s="51"/>
      <c r="I6" s="52"/>
      <c r="J6" s="51"/>
      <c r="K6" s="52"/>
    </row>
    <row r="7" spans="1:11" x14ac:dyDescent="0.25">
      <c r="A7" s="53"/>
      <c r="B7" s="51"/>
      <c r="C7" s="51"/>
      <c r="D7" s="51"/>
      <c r="E7" s="51"/>
      <c r="F7" s="51"/>
      <c r="G7" s="51"/>
      <c r="H7" s="51"/>
      <c r="I7" s="52"/>
      <c r="J7" s="51"/>
      <c r="K7" s="52"/>
    </row>
    <row r="8" spans="1:11" x14ac:dyDescent="0.25">
      <c r="A8" s="53"/>
      <c r="B8" s="51"/>
      <c r="C8" s="51"/>
      <c r="D8" s="51"/>
      <c r="E8" s="51"/>
      <c r="F8" s="51"/>
      <c r="G8" s="51"/>
      <c r="H8" s="51"/>
      <c r="I8" s="52"/>
      <c r="J8" s="51"/>
      <c r="K8" s="52"/>
    </row>
    <row r="9" spans="1:11" x14ac:dyDescent="0.25">
      <c r="A9" s="53"/>
      <c r="B9" s="51"/>
      <c r="C9" s="51"/>
      <c r="D9" s="51"/>
      <c r="E9" s="51"/>
      <c r="F9" s="51"/>
      <c r="G9" s="51"/>
      <c r="H9" s="51"/>
      <c r="I9" s="52"/>
      <c r="J9" s="51"/>
      <c r="K9" s="52"/>
    </row>
    <row r="10" spans="1:11" x14ac:dyDescent="0.25">
      <c r="A10" s="53"/>
      <c r="B10" s="51"/>
      <c r="C10" s="51"/>
      <c r="D10" s="51"/>
      <c r="E10" s="51"/>
      <c r="F10" s="51"/>
      <c r="G10" s="51"/>
      <c r="H10" s="51"/>
      <c r="I10" s="52"/>
      <c r="J10" s="51"/>
      <c r="K10" s="52"/>
    </row>
    <row r="11" spans="1:11" x14ac:dyDescent="0.25">
      <c r="A11" s="53"/>
      <c r="B11" s="51"/>
      <c r="C11" s="51"/>
      <c r="D11" s="51"/>
      <c r="E11" s="51"/>
      <c r="F11" s="51"/>
      <c r="G11" s="51"/>
      <c r="H11" s="51"/>
      <c r="I11" s="52"/>
      <c r="J11" s="51"/>
      <c r="K11" s="52"/>
    </row>
    <row r="12" spans="1:11" x14ac:dyDescent="0.25">
      <c r="A12" s="53"/>
      <c r="B12" s="51"/>
      <c r="C12" s="51"/>
      <c r="D12" s="51"/>
      <c r="E12" s="51"/>
      <c r="F12" s="51"/>
      <c r="G12" s="51"/>
      <c r="H12" s="51"/>
      <c r="I12" s="52"/>
      <c r="J12" s="51"/>
      <c r="K12" s="52"/>
    </row>
    <row r="13" spans="1:11" x14ac:dyDescent="0.25">
      <c r="A13" s="53"/>
      <c r="B13" s="51"/>
      <c r="C13" s="51"/>
      <c r="D13" s="51"/>
      <c r="E13" s="51"/>
      <c r="F13" s="51"/>
      <c r="G13" s="51"/>
      <c r="H13" s="51"/>
      <c r="I13" s="52"/>
      <c r="J13" s="51"/>
      <c r="K13" s="52"/>
    </row>
    <row r="14" spans="1:11" x14ac:dyDescent="0.25">
      <c r="A14" s="53"/>
      <c r="B14" s="51"/>
      <c r="C14" s="51"/>
      <c r="D14" s="51"/>
      <c r="E14" s="51"/>
      <c r="F14" s="51"/>
      <c r="G14" s="51"/>
      <c r="H14" s="51"/>
      <c r="I14" s="52"/>
      <c r="J14" s="51"/>
      <c r="K14" s="52"/>
    </row>
    <row r="15" spans="1:11" x14ac:dyDescent="0.25">
      <c r="A15" s="53"/>
      <c r="B15" s="51"/>
      <c r="C15" s="51"/>
      <c r="D15" s="51"/>
      <c r="E15" s="51"/>
      <c r="F15" s="51"/>
      <c r="G15" s="51"/>
      <c r="H15" s="51"/>
      <c r="I15" s="52"/>
      <c r="J15" s="51"/>
      <c r="K15" s="52"/>
    </row>
    <row r="16" spans="1:11" x14ac:dyDescent="0.25">
      <c r="A16" s="53"/>
      <c r="B16" s="51"/>
      <c r="C16" s="51"/>
      <c r="D16" s="51"/>
      <c r="E16" s="51"/>
      <c r="F16" s="51"/>
      <c r="G16" s="51"/>
      <c r="H16" s="51"/>
      <c r="I16" s="52"/>
      <c r="J16" s="51"/>
      <c r="K16" s="52"/>
    </row>
    <row r="17" spans="1:11" x14ac:dyDescent="0.25">
      <c r="A17" s="53"/>
      <c r="B17" s="51"/>
      <c r="C17" s="51"/>
      <c r="D17" s="51"/>
      <c r="E17" s="51"/>
      <c r="F17" s="51"/>
      <c r="G17" s="51"/>
      <c r="H17" s="51"/>
      <c r="I17" s="52"/>
      <c r="J17" s="51"/>
      <c r="K17" s="52"/>
    </row>
    <row r="18" spans="1:11" x14ac:dyDescent="0.25">
      <c r="A18" s="53"/>
      <c r="B18" s="51"/>
      <c r="C18" s="51"/>
      <c r="D18" s="51"/>
      <c r="E18" s="51"/>
      <c r="F18" s="51"/>
      <c r="G18" s="51"/>
      <c r="H18" s="51"/>
      <c r="I18" s="52"/>
      <c r="J18" s="51"/>
      <c r="K18" s="52"/>
    </row>
    <row r="19" spans="1:11" x14ac:dyDescent="0.25">
      <c r="A19" s="53"/>
      <c r="B19" s="51"/>
      <c r="C19" s="51"/>
      <c r="D19" s="51"/>
      <c r="E19" s="51"/>
      <c r="F19" s="51"/>
      <c r="G19" s="51"/>
      <c r="H19" s="51"/>
      <c r="I19" s="52"/>
      <c r="J19" s="51"/>
      <c r="K19" s="52"/>
    </row>
    <row r="20" spans="1:11" x14ac:dyDescent="0.25">
      <c r="A20" s="53"/>
      <c r="B20" s="51"/>
      <c r="C20" s="51"/>
      <c r="D20" s="51"/>
      <c r="E20" s="51"/>
      <c r="F20" s="51"/>
      <c r="G20" s="51"/>
      <c r="H20" s="51"/>
      <c r="I20" s="52"/>
      <c r="J20" s="51"/>
      <c r="K20" s="52"/>
    </row>
    <row r="21" spans="1:11" x14ac:dyDescent="0.25">
      <c r="A21" s="53"/>
      <c r="B21" s="51"/>
      <c r="C21" s="51"/>
      <c r="D21" s="51"/>
      <c r="E21" s="51"/>
      <c r="F21" s="51"/>
      <c r="G21" s="51"/>
      <c r="H21" s="51"/>
      <c r="I21" s="52"/>
      <c r="J21" s="51"/>
      <c r="K21" s="52"/>
    </row>
    <row r="22" spans="1:11" x14ac:dyDescent="0.25">
      <c r="A22" s="53"/>
      <c r="B22" s="51"/>
      <c r="C22" s="51"/>
      <c r="D22" s="51"/>
      <c r="E22" s="51"/>
      <c r="F22" s="51"/>
      <c r="G22" s="51"/>
      <c r="H22" s="51"/>
      <c r="I22" s="52"/>
      <c r="J22" s="51"/>
      <c r="K22" s="52"/>
    </row>
    <row r="23" spans="1:11" x14ac:dyDescent="0.25">
      <c r="A23" s="53"/>
      <c r="B23" s="51"/>
      <c r="C23" s="51"/>
      <c r="D23" s="51"/>
      <c r="E23" s="51"/>
      <c r="F23" s="51"/>
      <c r="G23" s="51"/>
      <c r="H23" s="51"/>
      <c r="I23" s="52"/>
      <c r="J23" s="51"/>
      <c r="K23" s="52"/>
    </row>
    <row r="24" spans="1:11" x14ac:dyDescent="0.25">
      <c r="A24" s="53"/>
      <c r="B24" s="51"/>
      <c r="C24" s="51"/>
      <c r="D24" s="51"/>
      <c r="E24" s="51"/>
      <c r="F24" s="51"/>
      <c r="G24" s="51"/>
      <c r="H24" s="51"/>
      <c r="I24" s="52"/>
      <c r="J24" s="51"/>
      <c r="K24" s="52"/>
    </row>
    <row r="25" spans="1:11" x14ac:dyDescent="0.25">
      <c r="A25" s="53"/>
      <c r="B25" s="51"/>
      <c r="C25" s="51"/>
      <c r="D25" s="51"/>
      <c r="E25" s="51"/>
      <c r="F25" s="51"/>
      <c r="G25" s="51"/>
      <c r="H25" s="51"/>
      <c r="I25" s="52"/>
      <c r="J25" s="51"/>
      <c r="K25" s="52"/>
    </row>
    <row r="26" spans="1:11" x14ac:dyDescent="0.25">
      <c r="A26" s="53"/>
      <c r="B26" s="51"/>
      <c r="C26" s="51"/>
      <c r="D26" s="51"/>
      <c r="E26" s="51"/>
      <c r="F26" s="51"/>
      <c r="G26" s="51"/>
      <c r="H26" s="51"/>
      <c r="I26" s="52"/>
      <c r="J26" s="51"/>
      <c r="K26" s="52"/>
    </row>
    <row r="27" spans="1:11" x14ac:dyDescent="0.25">
      <c r="A27" s="53"/>
      <c r="B27" s="51"/>
      <c r="C27" s="51"/>
      <c r="D27" s="51"/>
      <c r="E27" s="51"/>
      <c r="F27" s="51"/>
      <c r="G27" s="51"/>
      <c r="H27" s="51"/>
      <c r="I27" s="52"/>
      <c r="J27" s="51"/>
      <c r="K27" s="52"/>
    </row>
    <row r="28" spans="1:11" x14ac:dyDescent="0.25">
      <c r="A28" s="53"/>
      <c r="B28" s="51"/>
      <c r="C28" s="51"/>
      <c r="D28" s="51"/>
      <c r="E28" s="51"/>
      <c r="F28" s="51"/>
      <c r="G28" s="51"/>
      <c r="H28" s="51"/>
      <c r="I28" s="52"/>
      <c r="J28" s="51"/>
      <c r="K28" s="52"/>
    </row>
    <row r="29" spans="1:11" x14ac:dyDescent="0.25">
      <c r="A29" s="53"/>
      <c r="B29" s="51"/>
      <c r="C29" s="51"/>
      <c r="D29" s="51"/>
      <c r="E29" s="51"/>
      <c r="F29" s="51"/>
      <c r="G29" s="51"/>
      <c r="H29" s="51"/>
      <c r="I29" s="52"/>
      <c r="J29" s="51"/>
      <c r="K29" s="52"/>
    </row>
    <row r="30" spans="1:11" x14ac:dyDescent="0.25">
      <c r="A30" s="53"/>
      <c r="B30" s="51"/>
      <c r="C30" s="51"/>
      <c r="D30" s="51"/>
      <c r="E30" s="51"/>
      <c r="F30" s="51"/>
      <c r="G30" s="51"/>
      <c r="H30" s="51"/>
      <c r="I30" s="52"/>
      <c r="J30" s="51"/>
      <c r="K30" s="52"/>
    </row>
    <row r="31" spans="1:11" x14ac:dyDescent="0.25">
      <c r="A31" s="53"/>
      <c r="B31" s="51"/>
      <c r="C31" s="51"/>
      <c r="D31" s="51"/>
      <c r="E31" s="51"/>
      <c r="F31" s="51"/>
      <c r="G31" s="51"/>
      <c r="H31" s="51"/>
      <c r="I31" s="52"/>
      <c r="J31" s="51"/>
      <c r="K31" s="52"/>
    </row>
    <row r="32" spans="1:11" ht="60" customHeight="1" x14ac:dyDescent="0.35">
      <c r="A32" s="53"/>
      <c r="B32" s="301" t="s">
        <v>1889</v>
      </c>
      <c r="C32" s="301"/>
      <c r="D32" s="301"/>
      <c r="E32" s="301"/>
      <c r="F32" s="301"/>
      <c r="G32" s="301"/>
      <c r="H32" s="301"/>
      <c r="I32" s="335"/>
      <c r="J32" s="12"/>
      <c r="K32" s="52"/>
    </row>
    <row r="33" spans="1:11" x14ac:dyDescent="0.25">
      <c r="A33" s="53"/>
      <c r="B33" s="54"/>
      <c r="C33" s="54"/>
      <c r="D33" s="54"/>
      <c r="E33" s="54"/>
      <c r="F33" s="54"/>
      <c r="G33" s="54"/>
      <c r="H33" s="54"/>
      <c r="I33" s="55"/>
      <c r="J33" s="54"/>
      <c r="K33" s="52"/>
    </row>
    <row r="34" spans="1:11" ht="60" customHeight="1" x14ac:dyDescent="0.35">
      <c r="A34" s="53"/>
      <c r="B34" s="336"/>
      <c r="C34" s="336"/>
      <c r="D34" s="336"/>
      <c r="E34" s="336"/>
      <c r="F34" s="336"/>
      <c r="G34" s="336"/>
      <c r="H34" s="336"/>
      <c r="I34" s="337"/>
      <c r="J34" s="12"/>
      <c r="K34" s="52"/>
    </row>
    <row r="35" spans="1:11" x14ac:dyDescent="0.25">
      <c r="A35" s="53"/>
      <c r="B35" s="54"/>
      <c r="C35" s="54"/>
      <c r="D35" s="54"/>
      <c r="E35" s="56"/>
      <c r="F35" s="54"/>
      <c r="G35" s="54"/>
      <c r="H35" s="54"/>
      <c r="I35" s="55"/>
      <c r="J35" s="54"/>
      <c r="K35" s="52"/>
    </row>
    <row r="36" spans="1:11" ht="23.25" customHeight="1" x14ac:dyDescent="0.35">
      <c r="A36" s="338" t="s">
        <v>54</v>
      </c>
      <c r="B36" s="339"/>
      <c r="C36" s="339"/>
      <c r="D36" s="339"/>
      <c r="E36" s="339"/>
      <c r="F36" s="339"/>
      <c r="G36" s="339"/>
      <c r="H36" s="339"/>
      <c r="I36" s="340"/>
      <c r="J36" s="13"/>
      <c r="K36" s="57"/>
    </row>
  </sheetData>
  <mergeCells count="4">
    <mergeCell ref="A1:I2"/>
    <mergeCell ref="B32:I32"/>
    <mergeCell ref="B34:I34"/>
    <mergeCell ref="A36:I36"/>
  </mergeCells>
  <pageMargins left="0.70866141732283472" right="0.70866141732283472" top="0.74803149606299213" bottom="0.74803149606299213" header="0.31496062992125984" footer="0.31496062992125984"/>
  <pageSetup firstPageNumber="82" orientation="portrait" useFirstPageNumber="1" r:id="rId1"/>
  <headerFooter>
    <oddFooter>Page &amp;P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3642</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3643</v>
      </c>
    </row>
    <row r="13" spans="1:14" s="267" customFormat="1" ht="18" x14ac:dyDescent="0.25"/>
    <row r="14" spans="1:14" s="267" customFormat="1" ht="18" x14ac:dyDescent="0.25">
      <c r="D14" s="273">
        <v>1.1000000000000001</v>
      </c>
      <c r="E14" s="272" t="s">
        <v>3553</v>
      </c>
      <c r="F14" s="267">
        <v>100</v>
      </c>
    </row>
    <row r="15" spans="1:14" s="267" customFormat="1" ht="18.75" x14ac:dyDescent="0.3">
      <c r="D15" s="267" t="s">
        <v>3549</v>
      </c>
      <c r="E15" s="285" t="s">
        <v>3551</v>
      </c>
      <c r="F15" s="267">
        <v>57</v>
      </c>
    </row>
    <row r="16" spans="1:14" s="267" customFormat="1" ht="18" x14ac:dyDescent="0.25">
      <c r="D16" s="267" t="s">
        <v>3550</v>
      </c>
      <c r="E16" s="272" t="s">
        <v>3552</v>
      </c>
      <c r="F16" s="267">
        <v>33</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3644</v>
      </c>
      <c r="F45" s="275" t="s">
        <v>3736</v>
      </c>
      <c r="G45" s="275" t="s">
        <v>3737</v>
      </c>
    </row>
    <row r="48" spans="4:7" ht="18.75" x14ac:dyDescent="0.3">
      <c r="D48" s="273">
        <v>2.1</v>
      </c>
      <c r="E48" s="267" t="s">
        <v>3842</v>
      </c>
      <c r="F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3645</v>
      </c>
      <c r="F75" s="275" t="s">
        <v>3738</v>
      </c>
      <c r="G75" s="275" t="s">
        <v>3739</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83" orientation="portrait" useFirstPageNumber="1" r:id="rId1"/>
  <headerFooter>
    <oddFooter>Page &amp;P</oddFooter>
  </headerFooter>
  <rowBreaks count="1" manualBreakCount="1">
    <brk id="46"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3754</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3754</v>
      </c>
    </row>
    <row r="13" spans="1:14" s="267" customFormat="1" ht="18" x14ac:dyDescent="0.25"/>
    <row r="14" spans="1:14" s="267" customFormat="1" ht="18" x14ac:dyDescent="0.25">
      <c r="D14" s="273">
        <v>1.1000000000000001</v>
      </c>
      <c r="E14" s="272" t="s">
        <v>3553</v>
      </c>
      <c r="F14" s="267">
        <v>23</v>
      </c>
    </row>
    <row r="15" spans="1:14" s="267" customFormat="1" ht="18.75" x14ac:dyDescent="0.3">
      <c r="D15" s="267" t="s">
        <v>3549</v>
      </c>
      <c r="E15" s="285" t="s">
        <v>3551</v>
      </c>
      <c r="F15" s="267">
        <v>11</v>
      </c>
    </row>
    <row r="16" spans="1:14" s="267" customFormat="1" ht="18" x14ac:dyDescent="0.25">
      <c r="D16" s="267" t="s">
        <v>3550</v>
      </c>
      <c r="E16" s="272" t="s">
        <v>3552</v>
      </c>
      <c r="F16" s="267">
        <v>12</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3627</v>
      </c>
      <c r="F45" s="275" t="s">
        <v>3627</v>
      </c>
      <c r="G45" s="275" t="s">
        <v>3627</v>
      </c>
    </row>
    <row r="48" spans="4:7" ht="18.75" x14ac:dyDescent="0.3">
      <c r="D48" s="273">
        <v>2.1</v>
      </c>
      <c r="E48" s="267" t="s">
        <v>3842</v>
      </c>
      <c r="F48" s="267"/>
    </row>
    <row r="72" spans="4:7" ht="18.75" x14ac:dyDescent="0.3">
      <c r="D72" s="273">
        <v>2.2000000000000002</v>
      </c>
      <c r="E72" s="272" t="s">
        <v>3554</v>
      </c>
    </row>
    <row r="73" spans="4:7" ht="17.25" thickBot="1" x14ac:dyDescent="0.35"/>
    <row r="74" spans="4:7" ht="19.5" thickBot="1" x14ac:dyDescent="0.35">
      <c r="E74" s="274" t="s">
        <v>3555</v>
      </c>
      <c r="F74" s="274" t="s">
        <v>3556</v>
      </c>
      <c r="G74" s="274" t="s">
        <v>3557</v>
      </c>
    </row>
    <row r="75" spans="4:7" ht="17.25" thickBot="1" x14ac:dyDescent="0.35">
      <c r="E75" s="275" t="s">
        <v>3755</v>
      </c>
      <c r="F75" s="290" t="s">
        <v>3756</v>
      </c>
      <c r="G75" s="275" t="s">
        <v>3757</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85" orientation="portrait" useFirstPageNumber="1" r:id="rId1"/>
  <headerFooter>
    <oddFooter>Page &amp;P</oddFooter>
  </headerFooter>
  <rowBreaks count="1" manualBreakCount="1">
    <brk id="46" max="16383" man="1"/>
  </rowBreaks>
  <ignoredErrors>
    <ignoredError sqref="F45" numberStoredAsText="1"/>
  </ignoredErrors>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35"/>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14.7109375" style="18" hidden="1" customWidth="1"/>
    <col min="3" max="3" width="30.140625" style="18" hidden="1" customWidth="1"/>
    <col min="4" max="4" width="16.7109375" style="18" customWidth="1"/>
    <col min="5" max="5" width="13.42578125" style="18"/>
    <col min="6" max="6" width="0" style="18" hidden="1" customWidth="1"/>
    <col min="7" max="7" width="13.42578125" style="18"/>
    <col min="8" max="8" width="14.5703125" style="18" customWidth="1"/>
    <col min="9" max="9" width="12.7109375" style="18" customWidth="1"/>
    <col min="10" max="10" width="10" style="18" hidden="1" customWidth="1"/>
    <col min="11" max="11" width="12.5703125" style="18" hidden="1" customWidth="1"/>
    <col min="12" max="12" width="10" style="18" hidden="1" customWidth="1"/>
    <col min="13" max="13" width="12.5703125" style="18" hidden="1" customWidth="1"/>
    <col min="14" max="14" width="10" style="18" hidden="1" customWidth="1"/>
    <col min="15" max="15" width="12.5703125" style="18" hidden="1" customWidth="1"/>
    <col min="16" max="16" width="10" style="18" hidden="1" customWidth="1"/>
    <col min="17"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1845</v>
      </c>
      <c r="B1" s="313"/>
      <c r="C1" s="313"/>
      <c r="D1" s="313"/>
      <c r="E1" s="313"/>
      <c r="F1" s="313"/>
      <c r="G1" s="313"/>
      <c r="H1" s="313"/>
      <c r="I1" s="313"/>
      <c r="J1" s="313"/>
      <c r="K1" s="313"/>
      <c r="L1" s="313"/>
      <c r="M1" s="313"/>
      <c r="N1" s="313"/>
      <c r="O1" s="313"/>
      <c r="P1" s="313"/>
      <c r="Q1" s="313"/>
      <c r="R1" s="313"/>
      <c r="S1" s="313"/>
      <c r="T1" s="313"/>
      <c r="U1" s="137"/>
      <c r="V1" s="146"/>
      <c r="W1" s="189"/>
      <c r="X1" s="137"/>
      <c r="Y1" s="191"/>
      <c r="Z1" s="189"/>
      <c r="AA1" s="189"/>
    </row>
    <row r="2" spans="1:27" s="141" customFormat="1" ht="18" customHeight="1" x14ac:dyDescent="0.25">
      <c r="A2" s="313" t="s">
        <v>2076</v>
      </c>
      <c r="B2" s="313"/>
      <c r="C2" s="313"/>
      <c r="D2" s="313"/>
      <c r="E2" s="313"/>
      <c r="F2" s="313"/>
      <c r="G2" s="313"/>
      <c r="H2" s="313"/>
      <c r="I2" s="313"/>
      <c r="J2" s="313"/>
      <c r="K2" s="313"/>
      <c r="L2" s="313"/>
      <c r="M2" s="313"/>
      <c r="N2" s="313"/>
      <c r="O2" s="313"/>
      <c r="P2" s="313"/>
      <c r="Q2" s="313"/>
      <c r="R2" s="313"/>
      <c r="S2" s="313"/>
      <c r="T2" s="313"/>
      <c r="U2" s="137"/>
      <c r="V2" s="146"/>
      <c r="W2" s="189"/>
      <c r="X2" s="137"/>
      <c r="Y2" s="191"/>
      <c r="Z2" s="189"/>
      <c r="AA2" s="189"/>
    </row>
    <row r="3" spans="1:27" s="141" customFormat="1" ht="24.75" customHeight="1" x14ac:dyDescent="0.25">
      <c r="A3" s="313" t="s">
        <v>0</v>
      </c>
      <c r="B3" s="313" t="s">
        <v>1</v>
      </c>
      <c r="C3" s="313" t="s">
        <v>55</v>
      </c>
      <c r="D3" s="310" t="s">
        <v>113</v>
      </c>
      <c r="E3" s="313" t="s">
        <v>59</v>
      </c>
      <c r="F3" s="313" t="s">
        <v>2</v>
      </c>
      <c r="G3" s="313" t="s">
        <v>6</v>
      </c>
      <c r="H3" s="313" t="s">
        <v>3</v>
      </c>
      <c r="I3" s="313" t="s">
        <v>4</v>
      </c>
      <c r="J3" s="313"/>
      <c r="K3" s="313"/>
      <c r="L3" s="313"/>
      <c r="M3" s="313"/>
      <c r="N3" s="313"/>
      <c r="O3" s="313"/>
      <c r="P3" s="313"/>
      <c r="Q3" s="313" t="s">
        <v>5</v>
      </c>
      <c r="R3" s="313" t="s">
        <v>6</v>
      </c>
      <c r="S3" s="310" t="s">
        <v>351</v>
      </c>
      <c r="T3" s="313" t="s">
        <v>531</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1"/>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3"/>
      <c r="D5" s="311"/>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19.5" customHeight="1" x14ac:dyDescent="0.25">
      <c r="A6" s="313"/>
      <c r="B6" s="313"/>
      <c r="C6" s="313"/>
      <c r="D6" s="312"/>
      <c r="E6" s="313"/>
      <c r="F6" s="313"/>
      <c r="G6" s="313"/>
      <c r="H6" s="313"/>
      <c r="I6" s="190" t="s">
        <v>15</v>
      </c>
      <c r="J6" s="190" t="s">
        <v>16</v>
      </c>
      <c r="K6" s="190" t="s">
        <v>15</v>
      </c>
      <c r="L6" s="190" t="s">
        <v>16</v>
      </c>
      <c r="M6" s="190" t="s">
        <v>15</v>
      </c>
      <c r="N6" s="190" t="s">
        <v>16</v>
      </c>
      <c r="O6" s="190" t="s">
        <v>15</v>
      </c>
      <c r="P6" s="190" t="s">
        <v>16</v>
      </c>
      <c r="Q6" s="313"/>
      <c r="R6" s="313"/>
      <c r="S6" s="312"/>
      <c r="T6" s="313"/>
      <c r="U6" s="316"/>
      <c r="V6" s="316"/>
      <c r="W6" s="316"/>
      <c r="X6" s="316"/>
      <c r="Y6" s="313"/>
      <c r="Z6" s="316"/>
      <c r="AA6" s="319"/>
    </row>
    <row r="7" spans="1:27" ht="96" x14ac:dyDescent="0.25">
      <c r="A7" s="18" t="s">
        <v>2322</v>
      </c>
      <c r="B7" s="18" t="s">
        <v>532</v>
      </c>
      <c r="C7" s="18" t="s">
        <v>533</v>
      </c>
      <c r="D7" s="18" t="s">
        <v>2612</v>
      </c>
      <c r="E7" s="18" t="s">
        <v>534</v>
      </c>
      <c r="F7" s="128" t="s">
        <v>1675</v>
      </c>
      <c r="G7" s="18" t="s">
        <v>1262</v>
      </c>
      <c r="H7" s="23" t="s">
        <v>535</v>
      </c>
      <c r="I7" s="18" t="s">
        <v>74</v>
      </c>
      <c r="K7" s="18" t="s">
        <v>536</v>
      </c>
      <c r="M7" s="18" t="s">
        <v>537</v>
      </c>
      <c r="O7" s="18" t="s">
        <v>538</v>
      </c>
      <c r="Q7" s="9" t="s">
        <v>1676</v>
      </c>
      <c r="R7" s="18" t="s">
        <v>539</v>
      </c>
      <c r="S7" s="18" t="s">
        <v>352</v>
      </c>
      <c r="T7" s="18" t="s">
        <v>57</v>
      </c>
      <c r="U7" s="134" t="s">
        <v>3538</v>
      </c>
      <c r="V7" s="231" t="s">
        <v>3538</v>
      </c>
      <c r="W7" s="134" t="s">
        <v>3538</v>
      </c>
      <c r="X7" s="134" t="s">
        <v>3538</v>
      </c>
      <c r="Y7" s="9" t="s">
        <v>1676</v>
      </c>
      <c r="Z7" s="134" t="s">
        <v>3538</v>
      </c>
      <c r="AA7" s="134" t="s">
        <v>3538</v>
      </c>
    </row>
    <row r="8" spans="1:27" ht="72" x14ac:dyDescent="0.25">
      <c r="A8" s="18" t="s">
        <v>2323</v>
      </c>
      <c r="B8" s="18" t="s">
        <v>540</v>
      </c>
      <c r="C8" s="18" t="s">
        <v>355</v>
      </c>
      <c r="D8" s="18" t="s">
        <v>2612</v>
      </c>
      <c r="E8" s="18" t="s">
        <v>541</v>
      </c>
      <c r="F8" s="18" t="s">
        <v>542</v>
      </c>
      <c r="G8" s="18" t="s">
        <v>1262</v>
      </c>
      <c r="H8" s="23" t="s">
        <v>543</v>
      </c>
      <c r="I8" s="18" t="s">
        <v>544</v>
      </c>
      <c r="K8" s="18" t="s">
        <v>545</v>
      </c>
      <c r="M8" s="18" t="s">
        <v>546</v>
      </c>
      <c r="O8" s="18" t="s">
        <v>547</v>
      </c>
      <c r="Q8" s="9" t="s">
        <v>1464</v>
      </c>
      <c r="R8" s="18" t="s">
        <v>539</v>
      </c>
      <c r="S8" s="18" t="s">
        <v>352</v>
      </c>
      <c r="T8" s="18" t="s">
        <v>57</v>
      </c>
      <c r="U8" s="134" t="s">
        <v>3538</v>
      </c>
      <c r="V8" s="231" t="s">
        <v>3538</v>
      </c>
      <c r="W8" s="134" t="s">
        <v>3538</v>
      </c>
      <c r="X8" s="134" t="s">
        <v>3538</v>
      </c>
      <c r="Y8" s="9" t="s">
        <v>1464</v>
      </c>
      <c r="Z8" s="134" t="s">
        <v>3538</v>
      </c>
      <c r="AA8" s="134" t="s">
        <v>3538</v>
      </c>
    </row>
    <row r="9" spans="1:27" ht="120" x14ac:dyDescent="0.25">
      <c r="A9" s="18" t="s">
        <v>2324</v>
      </c>
      <c r="B9" s="18" t="s">
        <v>207</v>
      </c>
      <c r="C9" s="18" t="s">
        <v>208</v>
      </c>
      <c r="D9" s="18" t="s">
        <v>2612</v>
      </c>
      <c r="E9" s="18" t="s">
        <v>1678</v>
      </c>
      <c r="F9" s="18" t="s">
        <v>548</v>
      </c>
      <c r="G9" s="18" t="s">
        <v>1262</v>
      </c>
      <c r="H9" s="128" t="s">
        <v>1677</v>
      </c>
      <c r="I9" s="26"/>
      <c r="K9" s="21" t="s">
        <v>2044</v>
      </c>
      <c r="M9" s="18" t="s">
        <v>2045</v>
      </c>
      <c r="Q9" s="18" t="s">
        <v>209</v>
      </c>
      <c r="R9" s="18" t="s">
        <v>539</v>
      </c>
      <c r="S9" s="18" t="s">
        <v>353</v>
      </c>
      <c r="T9" s="18" t="s">
        <v>57</v>
      </c>
      <c r="U9" s="134" t="s">
        <v>3538</v>
      </c>
      <c r="V9" s="231" t="s">
        <v>3538</v>
      </c>
      <c r="W9" s="134" t="s">
        <v>3538</v>
      </c>
      <c r="X9" s="134" t="s">
        <v>3538</v>
      </c>
      <c r="Y9" s="18" t="s">
        <v>209</v>
      </c>
      <c r="Z9" s="134" t="s">
        <v>3538</v>
      </c>
      <c r="AA9" s="134" t="s">
        <v>3538</v>
      </c>
    </row>
    <row r="10" spans="1:27" ht="120" x14ac:dyDescent="0.25">
      <c r="A10" s="18" t="s">
        <v>2325</v>
      </c>
      <c r="B10" s="18" t="s">
        <v>532</v>
      </c>
      <c r="C10" s="18" t="s">
        <v>549</v>
      </c>
      <c r="D10" s="18" t="s">
        <v>2612</v>
      </c>
      <c r="E10" s="123" t="s">
        <v>550</v>
      </c>
      <c r="F10" s="21" t="s">
        <v>551</v>
      </c>
      <c r="G10" s="18" t="s">
        <v>1262</v>
      </c>
      <c r="H10" s="123" t="s">
        <v>552</v>
      </c>
      <c r="I10" s="21" t="s">
        <v>2046</v>
      </c>
      <c r="J10" s="21"/>
      <c r="K10" s="21" t="s">
        <v>2044</v>
      </c>
      <c r="M10" s="18" t="s">
        <v>2045</v>
      </c>
      <c r="Q10" s="9" t="s">
        <v>2047</v>
      </c>
      <c r="R10" s="18" t="s">
        <v>539</v>
      </c>
      <c r="S10" s="18" t="s">
        <v>353</v>
      </c>
      <c r="T10" s="18" t="s">
        <v>57</v>
      </c>
      <c r="U10" s="134" t="s">
        <v>3538</v>
      </c>
      <c r="V10" s="231" t="s">
        <v>3538</v>
      </c>
      <c r="W10" s="134" t="s">
        <v>3538</v>
      </c>
      <c r="X10" s="134" t="s">
        <v>3538</v>
      </c>
      <c r="Y10" s="9" t="s">
        <v>2047</v>
      </c>
      <c r="Z10" s="134" t="s">
        <v>3538</v>
      </c>
      <c r="AA10" s="134" t="s">
        <v>3538</v>
      </c>
    </row>
    <row r="11" spans="1:27" ht="120" x14ac:dyDescent="0.25">
      <c r="A11" s="18" t="s">
        <v>2326</v>
      </c>
      <c r="B11" s="18" t="s">
        <v>532</v>
      </c>
      <c r="C11" s="18" t="s">
        <v>533</v>
      </c>
      <c r="D11" s="18" t="s">
        <v>2612</v>
      </c>
      <c r="E11" s="14" t="s">
        <v>553</v>
      </c>
      <c r="F11" s="18" t="s">
        <v>554</v>
      </c>
      <c r="G11" s="18" t="s">
        <v>1262</v>
      </c>
      <c r="H11" s="123" t="s">
        <v>555</v>
      </c>
      <c r="I11" s="26"/>
      <c r="K11" s="21" t="s">
        <v>2044</v>
      </c>
      <c r="M11" s="18" t="s">
        <v>2045</v>
      </c>
      <c r="Q11" s="9" t="s">
        <v>1921</v>
      </c>
      <c r="R11" s="18" t="s">
        <v>539</v>
      </c>
      <c r="S11" s="18" t="s">
        <v>353</v>
      </c>
      <c r="T11" s="18" t="s">
        <v>57</v>
      </c>
      <c r="U11" s="134" t="s">
        <v>3538</v>
      </c>
      <c r="V11" s="231" t="s">
        <v>3538</v>
      </c>
      <c r="W11" s="134" t="s">
        <v>3538</v>
      </c>
      <c r="X11" s="134" t="s">
        <v>3538</v>
      </c>
      <c r="Y11" s="9" t="s">
        <v>1921</v>
      </c>
      <c r="Z11" s="134" t="s">
        <v>3538</v>
      </c>
      <c r="AA11" s="134" t="s">
        <v>3538</v>
      </c>
    </row>
    <row r="12" spans="1:27" ht="120" x14ac:dyDescent="0.25">
      <c r="A12" s="18" t="s">
        <v>2327</v>
      </c>
      <c r="B12" s="18" t="s">
        <v>532</v>
      </c>
      <c r="C12" s="18" t="s">
        <v>210</v>
      </c>
      <c r="D12" s="18" t="s">
        <v>2612</v>
      </c>
      <c r="E12" s="14" t="s">
        <v>556</v>
      </c>
      <c r="F12" s="128" t="s">
        <v>557</v>
      </c>
      <c r="G12" s="18" t="s">
        <v>1262</v>
      </c>
      <c r="H12" s="123" t="s">
        <v>558</v>
      </c>
      <c r="I12" s="21" t="s">
        <v>2039</v>
      </c>
      <c r="J12" s="21"/>
      <c r="K12" s="21" t="s">
        <v>2044</v>
      </c>
      <c r="M12" s="18" t="s">
        <v>2045</v>
      </c>
      <c r="Q12" s="9" t="s">
        <v>2047</v>
      </c>
      <c r="S12" s="18" t="s">
        <v>352</v>
      </c>
      <c r="U12" s="134" t="s">
        <v>3538</v>
      </c>
      <c r="V12" s="231" t="s">
        <v>3538</v>
      </c>
      <c r="W12" s="134" t="s">
        <v>3538</v>
      </c>
      <c r="X12" s="134" t="s">
        <v>3538</v>
      </c>
      <c r="Y12" s="9" t="s">
        <v>2047</v>
      </c>
      <c r="Z12" s="134" t="s">
        <v>3538</v>
      </c>
      <c r="AA12" s="134" t="s">
        <v>3538</v>
      </c>
    </row>
    <row r="13" spans="1:27" ht="120" x14ac:dyDescent="0.25">
      <c r="A13" s="18" t="s">
        <v>2328</v>
      </c>
      <c r="B13" s="18" t="s">
        <v>532</v>
      </c>
      <c r="C13" s="18" t="s">
        <v>533</v>
      </c>
      <c r="D13" s="18" t="s">
        <v>2612</v>
      </c>
      <c r="E13" s="14" t="s">
        <v>559</v>
      </c>
      <c r="F13" s="18" t="s">
        <v>554</v>
      </c>
      <c r="G13" s="18" t="s">
        <v>1262</v>
      </c>
      <c r="H13" s="128" t="s">
        <v>560</v>
      </c>
      <c r="I13" s="26"/>
      <c r="K13" s="21" t="s">
        <v>2044</v>
      </c>
      <c r="M13" s="18" t="s">
        <v>2045</v>
      </c>
      <c r="Q13" s="9" t="s">
        <v>209</v>
      </c>
      <c r="R13" s="18" t="s">
        <v>539</v>
      </c>
      <c r="S13" s="18" t="s">
        <v>353</v>
      </c>
      <c r="T13" s="18" t="s">
        <v>57</v>
      </c>
      <c r="U13" s="134" t="s">
        <v>3538</v>
      </c>
      <c r="V13" s="231" t="s">
        <v>3538</v>
      </c>
      <c r="W13" s="134" t="s">
        <v>3538</v>
      </c>
      <c r="X13" s="134" t="s">
        <v>3538</v>
      </c>
      <c r="Y13" s="9" t="s">
        <v>209</v>
      </c>
      <c r="Z13" s="134" t="s">
        <v>3538</v>
      </c>
      <c r="AA13" s="134" t="s">
        <v>3538</v>
      </c>
    </row>
    <row r="14" spans="1:27" ht="120" x14ac:dyDescent="0.25">
      <c r="A14" s="18" t="s">
        <v>2329</v>
      </c>
      <c r="B14" s="18" t="s">
        <v>532</v>
      </c>
      <c r="C14" s="18" t="s">
        <v>533</v>
      </c>
      <c r="D14" s="18" t="s">
        <v>2612</v>
      </c>
      <c r="E14" s="14" t="s">
        <v>561</v>
      </c>
      <c r="F14" s="128" t="s">
        <v>562</v>
      </c>
      <c r="G14" s="18" t="s">
        <v>1262</v>
      </c>
      <c r="H14" s="14" t="s">
        <v>2048</v>
      </c>
      <c r="I14" s="26" t="s">
        <v>1262</v>
      </c>
      <c r="K14" s="18" t="s">
        <v>2049</v>
      </c>
      <c r="M14" s="18" t="s">
        <v>2045</v>
      </c>
      <c r="Q14" s="9" t="s">
        <v>544</v>
      </c>
      <c r="R14" s="18" t="s">
        <v>539</v>
      </c>
      <c r="S14" s="18" t="s">
        <v>353</v>
      </c>
      <c r="T14" s="18" t="s">
        <v>57</v>
      </c>
      <c r="U14" s="134" t="s">
        <v>3538</v>
      </c>
      <c r="V14" s="231" t="s">
        <v>3538</v>
      </c>
      <c r="W14" s="134" t="s">
        <v>3538</v>
      </c>
      <c r="X14" s="134" t="s">
        <v>3538</v>
      </c>
      <c r="Y14" s="9" t="s">
        <v>544</v>
      </c>
      <c r="Z14" s="134" t="s">
        <v>3538</v>
      </c>
      <c r="AA14" s="134" t="s">
        <v>3538</v>
      </c>
    </row>
    <row r="15" spans="1:27" ht="84" x14ac:dyDescent="0.25">
      <c r="A15" s="18" t="s">
        <v>2330</v>
      </c>
      <c r="B15" s="18" t="s">
        <v>532</v>
      </c>
      <c r="C15" s="18" t="s">
        <v>533</v>
      </c>
      <c r="D15" s="18" t="s">
        <v>2612</v>
      </c>
      <c r="E15" s="14" t="s">
        <v>563</v>
      </c>
      <c r="F15" s="128" t="s">
        <v>564</v>
      </c>
      <c r="G15" s="18" t="s">
        <v>1262</v>
      </c>
      <c r="H15" s="14" t="s">
        <v>565</v>
      </c>
      <c r="K15" s="18" t="s">
        <v>536</v>
      </c>
      <c r="M15" s="18" t="s">
        <v>537</v>
      </c>
      <c r="O15" s="18" t="s">
        <v>538</v>
      </c>
      <c r="Q15" s="9" t="s">
        <v>1676</v>
      </c>
      <c r="R15" s="18" t="s">
        <v>539</v>
      </c>
      <c r="S15" s="18" t="s">
        <v>352</v>
      </c>
      <c r="T15" s="18" t="s">
        <v>57</v>
      </c>
      <c r="U15" s="134" t="s">
        <v>3538</v>
      </c>
      <c r="V15" s="231" t="s">
        <v>3538</v>
      </c>
      <c r="W15" s="134" t="s">
        <v>3538</v>
      </c>
      <c r="X15" s="134" t="s">
        <v>3538</v>
      </c>
      <c r="Y15" s="9" t="s">
        <v>1676</v>
      </c>
      <c r="Z15" s="134" t="s">
        <v>3538</v>
      </c>
      <c r="AA15" s="134" t="s">
        <v>3538</v>
      </c>
    </row>
    <row r="16" spans="1:27" ht="120" x14ac:dyDescent="0.25">
      <c r="A16" s="18" t="s">
        <v>2331</v>
      </c>
      <c r="B16" s="18" t="s">
        <v>532</v>
      </c>
      <c r="C16" s="18" t="s">
        <v>566</v>
      </c>
      <c r="D16" s="18" t="s">
        <v>2612</v>
      </c>
      <c r="E16" s="14" t="s">
        <v>567</v>
      </c>
      <c r="F16" s="128" t="s">
        <v>562</v>
      </c>
      <c r="G16" s="18" t="s">
        <v>1262</v>
      </c>
      <c r="H16" s="128" t="s">
        <v>568</v>
      </c>
      <c r="I16" s="26"/>
      <c r="K16" s="21" t="s">
        <v>2044</v>
      </c>
      <c r="M16" s="18" t="s">
        <v>2045</v>
      </c>
      <c r="Q16" s="9" t="s">
        <v>2033</v>
      </c>
      <c r="R16" s="18" t="s">
        <v>539</v>
      </c>
      <c r="S16" s="18" t="s">
        <v>353</v>
      </c>
      <c r="T16" s="18" t="s">
        <v>57</v>
      </c>
      <c r="U16" s="134" t="s">
        <v>3538</v>
      </c>
      <c r="V16" s="231" t="s">
        <v>3538</v>
      </c>
      <c r="W16" s="134" t="s">
        <v>3538</v>
      </c>
      <c r="X16" s="134" t="s">
        <v>3538</v>
      </c>
      <c r="Y16" s="9" t="s">
        <v>2033</v>
      </c>
      <c r="Z16" s="134" t="s">
        <v>3538</v>
      </c>
      <c r="AA16" s="134" t="s">
        <v>3538</v>
      </c>
    </row>
    <row r="17" spans="1:27" ht="84" x14ac:dyDescent="0.25">
      <c r="A17" s="18" t="s">
        <v>2332</v>
      </c>
      <c r="B17" s="18" t="s">
        <v>532</v>
      </c>
      <c r="C17" s="18" t="s">
        <v>569</v>
      </c>
      <c r="D17" s="18" t="s">
        <v>2612</v>
      </c>
      <c r="E17" s="18" t="s">
        <v>570</v>
      </c>
      <c r="F17" s="23" t="s">
        <v>571</v>
      </c>
      <c r="G17" s="18" t="s">
        <v>1262</v>
      </c>
      <c r="H17" s="23" t="s">
        <v>572</v>
      </c>
      <c r="I17" s="23" t="s">
        <v>573</v>
      </c>
      <c r="S17" s="18" t="s">
        <v>352</v>
      </c>
      <c r="U17" s="134" t="s">
        <v>2771</v>
      </c>
      <c r="V17" s="134" t="s">
        <v>2647</v>
      </c>
      <c r="W17" s="134" t="s">
        <v>74</v>
      </c>
      <c r="X17" s="134" t="s">
        <v>74</v>
      </c>
      <c r="Z17" s="134" t="s">
        <v>74</v>
      </c>
      <c r="AA17" s="134" t="s">
        <v>2772</v>
      </c>
    </row>
    <row r="18" spans="1:27" ht="123.75" customHeight="1" x14ac:dyDescent="0.25">
      <c r="A18" s="18" t="s">
        <v>2333</v>
      </c>
      <c r="B18" s="18" t="s">
        <v>532</v>
      </c>
      <c r="C18" s="18" t="s">
        <v>533</v>
      </c>
      <c r="D18" s="18" t="s">
        <v>2612</v>
      </c>
      <c r="E18" s="18" t="s">
        <v>2050</v>
      </c>
      <c r="F18" s="23" t="s">
        <v>2051</v>
      </c>
      <c r="G18" s="23" t="s">
        <v>1520</v>
      </c>
      <c r="H18" s="128" t="s">
        <v>2052</v>
      </c>
      <c r="I18" s="18" t="s">
        <v>2053</v>
      </c>
      <c r="K18" s="18" t="s">
        <v>2054</v>
      </c>
      <c r="Q18" s="18" t="s">
        <v>2055</v>
      </c>
      <c r="R18" s="18" t="s">
        <v>1520</v>
      </c>
      <c r="S18" s="18" t="s">
        <v>1262</v>
      </c>
      <c r="T18" s="18" t="s">
        <v>1262</v>
      </c>
      <c r="U18" s="134" t="s">
        <v>3538</v>
      </c>
      <c r="V18" s="231" t="s">
        <v>3538</v>
      </c>
      <c r="W18" s="134" t="s">
        <v>3538</v>
      </c>
      <c r="X18" s="134" t="s">
        <v>3538</v>
      </c>
      <c r="Y18" s="18" t="s">
        <v>2055</v>
      </c>
      <c r="Z18" s="134" t="s">
        <v>3538</v>
      </c>
      <c r="AA18" s="134" t="s">
        <v>3538</v>
      </c>
    </row>
    <row r="19" spans="1:27" ht="132" x14ac:dyDescent="0.25">
      <c r="A19" s="18" t="s">
        <v>2334</v>
      </c>
      <c r="B19" s="18" t="s">
        <v>532</v>
      </c>
      <c r="C19" s="18" t="s">
        <v>533</v>
      </c>
      <c r="D19" s="18" t="s">
        <v>2612</v>
      </c>
      <c r="E19" s="18" t="s">
        <v>2056</v>
      </c>
      <c r="F19" s="18" t="s">
        <v>2057</v>
      </c>
      <c r="G19" s="18" t="s">
        <v>1262</v>
      </c>
      <c r="H19" s="128" t="s">
        <v>2058</v>
      </c>
      <c r="I19" s="128" t="s">
        <v>2058</v>
      </c>
      <c r="K19" s="128" t="s">
        <v>2058</v>
      </c>
      <c r="M19" s="128" t="s">
        <v>2058</v>
      </c>
      <c r="O19" s="128" t="s">
        <v>2058</v>
      </c>
      <c r="Q19" s="18" t="s">
        <v>2055</v>
      </c>
      <c r="R19" s="18" t="s">
        <v>539</v>
      </c>
      <c r="S19" s="18" t="s">
        <v>1262</v>
      </c>
      <c r="T19" s="18" t="s">
        <v>1262</v>
      </c>
      <c r="U19" s="134" t="s">
        <v>3538</v>
      </c>
      <c r="V19" s="231" t="s">
        <v>3538</v>
      </c>
      <c r="W19" s="134" t="s">
        <v>3538</v>
      </c>
      <c r="X19" s="134" t="s">
        <v>3538</v>
      </c>
      <c r="Y19" s="18" t="s">
        <v>2055</v>
      </c>
      <c r="Z19" s="134" t="s">
        <v>3538</v>
      </c>
      <c r="AA19" s="134" t="s">
        <v>3538</v>
      </c>
    </row>
    <row r="20" spans="1:27" ht="156" x14ac:dyDescent="0.25">
      <c r="A20" s="18" t="s">
        <v>2335</v>
      </c>
      <c r="B20" s="18" t="s">
        <v>532</v>
      </c>
      <c r="C20" s="18" t="s">
        <v>533</v>
      </c>
      <c r="D20" s="18" t="s">
        <v>2612</v>
      </c>
      <c r="E20" s="18" t="s">
        <v>2059</v>
      </c>
      <c r="F20" s="23" t="s">
        <v>2060</v>
      </c>
      <c r="G20" s="23" t="s">
        <v>1520</v>
      </c>
      <c r="H20" s="128" t="s">
        <v>2061</v>
      </c>
      <c r="I20" s="18" t="s">
        <v>2062</v>
      </c>
      <c r="Q20" s="18" t="s">
        <v>2055</v>
      </c>
      <c r="R20" s="18" t="s">
        <v>1520</v>
      </c>
      <c r="S20" s="18" t="s">
        <v>1262</v>
      </c>
      <c r="T20" s="18" t="s">
        <v>1262</v>
      </c>
      <c r="U20" s="134" t="s">
        <v>3538</v>
      </c>
      <c r="V20" s="231" t="s">
        <v>3538</v>
      </c>
      <c r="W20" s="134" t="s">
        <v>3538</v>
      </c>
      <c r="X20" s="134" t="s">
        <v>3538</v>
      </c>
      <c r="Y20" s="18" t="s">
        <v>2055</v>
      </c>
      <c r="Z20" s="134" t="s">
        <v>3538</v>
      </c>
      <c r="AA20" s="134" t="s">
        <v>3538</v>
      </c>
    </row>
    <row r="21" spans="1:27" ht="96" x14ac:dyDescent="0.25">
      <c r="A21" s="18" t="s">
        <v>2336</v>
      </c>
      <c r="B21" s="18" t="s">
        <v>532</v>
      </c>
      <c r="C21" s="18" t="s">
        <v>533</v>
      </c>
      <c r="D21" s="18" t="s">
        <v>2612</v>
      </c>
      <c r="E21" s="18" t="s">
        <v>2063</v>
      </c>
      <c r="F21" s="23" t="s">
        <v>74</v>
      </c>
      <c r="G21" s="18" t="s">
        <v>1262</v>
      </c>
      <c r="H21" s="128" t="s">
        <v>2064</v>
      </c>
      <c r="I21" s="18" t="s">
        <v>2065</v>
      </c>
      <c r="K21" s="18" t="s">
        <v>2066</v>
      </c>
      <c r="Q21" s="18" t="s">
        <v>2055</v>
      </c>
      <c r="R21" s="18" t="s">
        <v>539</v>
      </c>
      <c r="S21" s="18" t="s">
        <v>1262</v>
      </c>
      <c r="T21" s="18" t="s">
        <v>1262</v>
      </c>
      <c r="U21" s="134" t="s">
        <v>3538</v>
      </c>
      <c r="V21" s="231" t="s">
        <v>3538</v>
      </c>
      <c r="W21" s="134" t="s">
        <v>3538</v>
      </c>
      <c r="X21" s="134" t="s">
        <v>3538</v>
      </c>
      <c r="Y21" s="18" t="s">
        <v>2055</v>
      </c>
      <c r="Z21" s="134" t="s">
        <v>3538</v>
      </c>
      <c r="AA21" s="134" t="s">
        <v>3538</v>
      </c>
    </row>
    <row r="22" spans="1:27" ht="144" x14ac:dyDescent="0.25">
      <c r="A22" s="18" t="s">
        <v>2337</v>
      </c>
      <c r="B22" s="18" t="s">
        <v>532</v>
      </c>
      <c r="C22" s="18" t="s">
        <v>533</v>
      </c>
      <c r="D22" s="18" t="s">
        <v>2612</v>
      </c>
      <c r="E22" s="18" t="s">
        <v>2063</v>
      </c>
      <c r="F22" s="23" t="s">
        <v>2067</v>
      </c>
      <c r="G22" s="18" t="s">
        <v>1262</v>
      </c>
      <c r="H22" s="128" t="s">
        <v>2068</v>
      </c>
      <c r="I22" s="18" t="s">
        <v>2069</v>
      </c>
      <c r="Q22" s="18" t="s">
        <v>1464</v>
      </c>
      <c r="R22" s="18" t="s">
        <v>539</v>
      </c>
      <c r="S22" s="18" t="s">
        <v>1262</v>
      </c>
      <c r="T22" s="18" t="s">
        <v>1262</v>
      </c>
      <c r="U22" s="134" t="s">
        <v>3538</v>
      </c>
      <c r="V22" s="231" t="s">
        <v>3538</v>
      </c>
      <c r="W22" s="134" t="s">
        <v>3538</v>
      </c>
      <c r="X22" s="134" t="s">
        <v>3538</v>
      </c>
      <c r="Y22" s="18" t="s">
        <v>1464</v>
      </c>
      <c r="Z22" s="134" t="s">
        <v>3538</v>
      </c>
      <c r="AA22" s="134" t="s">
        <v>3538</v>
      </c>
    </row>
    <row r="23" spans="1:27" ht="48" x14ac:dyDescent="0.25">
      <c r="A23" s="18" t="s">
        <v>2338</v>
      </c>
      <c r="B23" s="18" t="s">
        <v>532</v>
      </c>
      <c r="C23" s="18" t="s">
        <v>533</v>
      </c>
      <c r="D23" s="18" t="s">
        <v>2612</v>
      </c>
      <c r="E23" s="18" t="s">
        <v>2070</v>
      </c>
      <c r="F23" s="23" t="s">
        <v>74</v>
      </c>
      <c r="G23" s="18" t="s">
        <v>1262</v>
      </c>
      <c r="H23" s="128" t="s">
        <v>2071</v>
      </c>
      <c r="I23" s="18" t="s">
        <v>2072</v>
      </c>
      <c r="K23" s="18" t="s">
        <v>2073</v>
      </c>
      <c r="Q23" s="18" t="s">
        <v>2055</v>
      </c>
      <c r="R23" s="18" t="s">
        <v>539</v>
      </c>
      <c r="S23" s="18" t="s">
        <v>1262</v>
      </c>
      <c r="T23" s="18" t="s">
        <v>1262</v>
      </c>
      <c r="U23" s="134" t="s">
        <v>3538</v>
      </c>
      <c r="V23" s="231" t="s">
        <v>3538</v>
      </c>
      <c r="W23" s="134" t="s">
        <v>3538</v>
      </c>
      <c r="X23" s="134" t="s">
        <v>3538</v>
      </c>
      <c r="Y23" s="18" t="s">
        <v>2055</v>
      </c>
      <c r="Z23" s="134" t="s">
        <v>3538</v>
      </c>
      <c r="AA23" s="134" t="s">
        <v>3538</v>
      </c>
    </row>
    <row r="24" spans="1:27" s="9" customFormat="1" ht="108" x14ac:dyDescent="0.25">
      <c r="A24" s="18" t="s">
        <v>2339</v>
      </c>
      <c r="B24" s="9" t="s">
        <v>532</v>
      </c>
      <c r="C24" s="9" t="s">
        <v>533</v>
      </c>
      <c r="D24" s="18" t="s">
        <v>2612</v>
      </c>
      <c r="E24" s="9" t="s">
        <v>575</v>
      </c>
      <c r="F24" s="128" t="s">
        <v>576</v>
      </c>
      <c r="G24" s="18" t="s">
        <v>1262</v>
      </c>
      <c r="H24" s="128" t="s">
        <v>577</v>
      </c>
      <c r="I24" s="9" t="s">
        <v>578</v>
      </c>
      <c r="K24" s="9" t="s">
        <v>2040</v>
      </c>
      <c r="M24" s="9" t="s">
        <v>2041</v>
      </c>
      <c r="Q24" s="9" t="s">
        <v>2038</v>
      </c>
      <c r="R24" s="9" t="s">
        <v>539</v>
      </c>
      <c r="S24" s="9" t="s">
        <v>353</v>
      </c>
      <c r="T24" s="9" t="s">
        <v>57</v>
      </c>
      <c r="U24" s="134" t="s">
        <v>578</v>
      </c>
      <c r="V24" s="134" t="s">
        <v>2647</v>
      </c>
      <c r="W24" s="134" t="s">
        <v>74</v>
      </c>
      <c r="X24" s="134"/>
      <c r="Y24" s="9" t="s">
        <v>2038</v>
      </c>
      <c r="Z24" s="134" t="s">
        <v>1898</v>
      </c>
      <c r="AA24" s="134" t="s">
        <v>2773</v>
      </c>
    </row>
    <row r="25" spans="1:27" s="9" customFormat="1" ht="108" x14ac:dyDescent="0.25">
      <c r="A25" s="18" t="s">
        <v>2340</v>
      </c>
      <c r="B25" s="9" t="s">
        <v>532</v>
      </c>
      <c r="C25" s="9" t="s">
        <v>533</v>
      </c>
      <c r="D25" s="18" t="s">
        <v>2612</v>
      </c>
      <c r="E25" s="9" t="s">
        <v>579</v>
      </c>
      <c r="F25" s="14" t="s">
        <v>580</v>
      </c>
      <c r="G25" s="18" t="s">
        <v>1262</v>
      </c>
      <c r="H25" s="14" t="s">
        <v>581</v>
      </c>
      <c r="I25" s="9" t="s">
        <v>582</v>
      </c>
      <c r="K25" s="9" t="s">
        <v>2040</v>
      </c>
      <c r="M25" s="9" t="s">
        <v>2041</v>
      </c>
      <c r="Q25" s="9" t="s">
        <v>2038</v>
      </c>
      <c r="R25" s="9" t="s">
        <v>539</v>
      </c>
      <c r="S25" s="9" t="s">
        <v>353</v>
      </c>
      <c r="T25" s="9" t="s">
        <v>57</v>
      </c>
      <c r="U25" s="135" t="s">
        <v>2774</v>
      </c>
      <c r="V25" s="134" t="s">
        <v>2649</v>
      </c>
      <c r="W25" s="135" t="s">
        <v>2775</v>
      </c>
      <c r="X25" s="135" t="s">
        <v>2776</v>
      </c>
      <c r="Y25" s="9" t="s">
        <v>2038</v>
      </c>
      <c r="Z25" s="135" t="s">
        <v>74</v>
      </c>
      <c r="AA25" s="135" t="s">
        <v>74</v>
      </c>
    </row>
    <row r="26" spans="1:27" s="9" customFormat="1" ht="120" x14ac:dyDescent="0.25">
      <c r="A26" s="18" t="s">
        <v>2341</v>
      </c>
      <c r="B26" s="9" t="s">
        <v>532</v>
      </c>
      <c r="C26" s="9" t="s">
        <v>566</v>
      </c>
      <c r="D26" s="18" t="s">
        <v>2612</v>
      </c>
      <c r="E26" s="9" t="s">
        <v>583</v>
      </c>
      <c r="F26" s="14" t="s">
        <v>584</v>
      </c>
      <c r="G26" s="18" t="s">
        <v>1262</v>
      </c>
      <c r="H26" s="14" t="s">
        <v>585</v>
      </c>
      <c r="K26" s="9" t="s">
        <v>2040</v>
      </c>
      <c r="M26" s="9" t="s">
        <v>2041</v>
      </c>
      <c r="Q26" s="9" t="s">
        <v>2038</v>
      </c>
      <c r="R26" s="9" t="s">
        <v>539</v>
      </c>
      <c r="S26" s="9" t="s">
        <v>353</v>
      </c>
      <c r="T26" s="9" t="s">
        <v>57</v>
      </c>
      <c r="U26" s="135" t="s">
        <v>2777</v>
      </c>
      <c r="V26" s="134" t="s">
        <v>2647</v>
      </c>
      <c r="W26" s="135" t="s">
        <v>74</v>
      </c>
      <c r="X26" s="135" t="s">
        <v>74</v>
      </c>
      <c r="Y26" s="9" t="s">
        <v>2038</v>
      </c>
      <c r="Z26" s="135" t="s">
        <v>74</v>
      </c>
      <c r="AA26" s="135" t="s">
        <v>3539</v>
      </c>
    </row>
    <row r="27" spans="1:27" s="9" customFormat="1" ht="108" x14ac:dyDescent="0.25">
      <c r="A27" s="18" t="s">
        <v>2342</v>
      </c>
      <c r="B27" s="9" t="s">
        <v>532</v>
      </c>
      <c r="C27" s="9" t="s">
        <v>586</v>
      </c>
      <c r="D27" s="18" t="s">
        <v>2612</v>
      </c>
      <c r="E27" s="9" t="s">
        <v>587</v>
      </c>
      <c r="F27" s="14" t="s">
        <v>588</v>
      </c>
      <c r="G27" s="18" t="s">
        <v>1262</v>
      </c>
      <c r="H27" s="14" t="s">
        <v>589</v>
      </c>
      <c r="I27" s="9" t="s">
        <v>2042</v>
      </c>
      <c r="K27" s="9" t="s">
        <v>2040</v>
      </c>
      <c r="M27" s="9" t="s">
        <v>2041</v>
      </c>
      <c r="Q27" s="9" t="s">
        <v>2038</v>
      </c>
      <c r="R27" s="9" t="s">
        <v>539</v>
      </c>
      <c r="S27" s="9" t="s">
        <v>353</v>
      </c>
      <c r="T27" s="9" t="s">
        <v>57</v>
      </c>
      <c r="U27" s="135" t="s">
        <v>2778</v>
      </c>
      <c r="V27" s="134" t="s">
        <v>2649</v>
      </c>
      <c r="W27" s="135" t="s">
        <v>2779</v>
      </c>
      <c r="X27" s="135" t="s">
        <v>74</v>
      </c>
      <c r="Y27" s="9" t="s">
        <v>2038</v>
      </c>
      <c r="Z27" s="135" t="s">
        <v>74</v>
      </c>
      <c r="AA27" s="135" t="s">
        <v>74</v>
      </c>
    </row>
    <row r="28" spans="1:27" s="9" customFormat="1" ht="108" x14ac:dyDescent="0.25">
      <c r="A28" s="18" t="s">
        <v>2343</v>
      </c>
      <c r="B28" s="9" t="s">
        <v>532</v>
      </c>
      <c r="C28" s="9" t="s">
        <v>549</v>
      </c>
      <c r="D28" s="18" t="s">
        <v>2612</v>
      </c>
      <c r="E28" s="14" t="s">
        <v>591</v>
      </c>
      <c r="F28" s="9" t="s">
        <v>592</v>
      </c>
      <c r="G28" s="18" t="s">
        <v>1262</v>
      </c>
      <c r="H28" s="14" t="s">
        <v>593</v>
      </c>
      <c r="I28" s="9" t="s">
        <v>2037</v>
      </c>
      <c r="K28" s="9" t="s">
        <v>2040</v>
      </c>
      <c r="M28" s="9" t="s">
        <v>2041</v>
      </c>
      <c r="Q28" s="9" t="s">
        <v>2038</v>
      </c>
      <c r="R28" s="9" t="s">
        <v>539</v>
      </c>
      <c r="S28" s="9" t="s">
        <v>353</v>
      </c>
      <c r="T28" s="9" t="s">
        <v>57</v>
      </c>
      <c r="U28" s="135" t="s">
        <v>2780</v>
      </c>
      <c r="V28" s="134" t="s">
        <v>2649</v>
      </c>
      <c r="W28" s="135" t="s">
        <v>2779</v>
      </c>
      <c r="X28" s="135" t="s">
        <v>74</v>
      </c>
      <c r="Y28" s="9" t="s">
        <v>2038</v>
      </c>
      <c r="Z28" s="135" t="s">
        <v>74</v>
      </c>
      <c r="AA28" s="135" t="s">
        <v>74</v>
      </c>
    </row>
    <row r="29" spans="1:27" s="9" customFormat="1" ht="108" x14ac:dyDescent="0.25">
      <c r="A29" s="18" t="s">
        <v>2344</v>
      </c>
      <c r="B29" s="9" t="s">
        <v>532</v>
      </c>
      <c r="C29" s="9" t="s">
        <v>210</v>
      </c>
      <c r="D29" s="18" t="s">
        <v>2612</v>
      </c>
      <c r="E29" s="9" t="s">
        <v>594</v>
      </c>
      <c r="F29" s="11" t="s">
        <v>60</v>
      </c>
      <c r="G29" s="18" t="s">
        <v>1262</v>
      </c>
      <c r="H29" s="15" t="s">
        <v>595</v>
      </c>
      <c r="I29" s="9" t="s">
        <v>2043</v>
      </c>
      <c r="K29" s="9" t="s">
        <v>2040</v>
      </c>
      <c r="M29" s="9" t="s">
        <v>2041</v>
      </c>
      <c r="Q29" s="9" t="s">
        <v>2038</v>
      </c>
      <c r="R29" s="9" t="s">
        <v>539</v>
      </c>
      <c r="S29" s="9" t="s">
        <v>353</v>
      </c>
      <c r="T29" s="9" t="s">
        <v>57</v>
      </c>
      <c r="U29" s="135" t="s">
        <v>2778</v>
      </c>
      <c r="V29" s="134" t="s">
        <v>2649</v>
      </c>
      <c r="W29" s="135" t="s">
        <v>2779</v>
      </c>
      <c r="X29" s="135" t="s">
        <v>74</v>
      </c>
      <c r="Y29" s="9" t="s">
        <v>2038</v>
      </c>
      <c r="Z29" s="135" t="s">
        <v>74</v>
      </c>
      <c r="AA29" s="135" t="s">
        <v>74</v>
      </c>
    </row>
    <row r="30" spans="1:27" ht="168" x14ac:dyDescent="0.25">
      <c r="A30" s="18" t="s">
        <v>2345</v>
      </c>
      <c r="B30" s="18" t="s">
        <v>207</v>
      </c>
      <c r="C30" s="18" t="s">
        <v>208</v>
      </c>
      <c r="D30" s="18" t="s">
        <v>2612</v>
      </c>
      <c r="E30" s="18" t="s">
        <v>362</v>
      </c>
      <c r="G30" s="18" t="s">
        <v>1262</v>
      </c>
      <c r="H30" s="18" t="s">
        <v>368</v>
      </c>
      <c r="I30" s="18" t="s">
        <v>1262</v>
      </c>
      <c r="K30" s="18" t="s">
        <v>370</v>
      </c>
      <c r="M30" s="18" t="s">
        <v>1262</v>
      </c>
      <c r="O30" s="18" t="s">
        <v>1262</v>
      </c>
      <c r="Q30" s="18" t="s">
        <v>1262</v>
      </c>
      <c r="R30" s="18" t="s">
        <v>1262</v>
      </c>
      <c r="S30" s="18" t="s">
        <v>1262</v>
      </c>
      <c r="T30" s="18" t="s">
        <v>1262</v>
      </c>
      <c r="U30" s="18" t="s">
        <v>1262</v>
      </c>
      <c r="V30" s="18" t="s">
        <v>1262</v>
      </c>
      <c r="W30" s="18" t="s">
        <v>1262</v>
      </c>
      <c r="X30" s="18" t="s">
        <v>1262</v>
      </c>
      <c r="Y30" s="18" t="s">
        <v>1262</v>
      </c>
      <c r="Z30" s="18" t="s">
        <v>1262</v>
      </c>
      <c r="AA30" s="18" t="s">
        <v>1262</v>
      </c>
    </row>
    <row r="31" spans="1:27" ht="144" x14ac:dyDescent="0.25">
      <c r="A31" s="18" t="s">
        <v>2346</v>
      </c>
      <c r="B31" s="18" t="s">
        <v>354</v>
      </c>
      <c r="C31" s="18" t="s">
        <v>355</v>
      </c>
      <c r="D31" s="18" t="s">
        <v>2612</v>
      </c>
      <c r="E31" s="18" t="s">
        <v>356</v>
      </c>
      <c r="G31" s="18" t="s">
        <v>1262</v>
      </c>
      <c r="H31" s="18" t="s">
        <v>358</v>
      </c>
      <c r="I31" s="18" t="s">
        <v>1262</v>
      </c>
      <c r="K31" s="18" t="s">
        <v>358</v>
      </c>
      <c r="M31" s="18" t="s">
        <v>1262</v>
      </c>
      <c r="O31" s="18" t="s">
        <v>1262</v>
      </c>
      <c r="Q31" s="18" t="s">
        <v>1262</v>
      </c>
      <c r="R31" s="18" t="s">
        <v>1262</v>
      </c>
      <c r="S31" s="18" t="s">
        <v>1262</v>
      </c>
      <c r="T31" s="18" t="s">
        <v>1262</v>
      </c>
      <c r="U31" s="18" t="s">
        <v>1262</v>
      </c>
      <c r="V31" s="18" t="s">
        <v>1262</v>
      </c>
      <c r="W31" s="18" t="s">
        <v>1262</v>
      </c>
      <c r="X31" s="18" t="s">
        <v>1262</v>
      </c>
      <c r="Y31" s="18" t="s">
        <v>1262</v>
      </c>
      <c r="Z31" s="18" t="s">
        <v>1262</v>
      </c>
      <c r="AA31" s="18" t="s">
        <v>1262</v>
      </c>
    </row>
    <row r="32" spans="1:27" ht="144" x14ac:dyDescent="0.25">
      <c r="A32" s="18" t="s">
        <v>2347</v>
      </c>
      <c r="B32" s="18" t="s">
        <v>354</v>
      </c>
      <c r="C32" s="18" t="s">
        <v>355</v>
      </c>
      <c r="D32" s="18" t="s">
        <v>2612</v>
      </c>
      <c r="E32" s="18" t="s">
        <v>361</v>
      </c>
      <c r="G32" s="18" t="s">
        <v>1262</v>
      </c>
      <c r="H32" s="18" t="s">
        <v>359</v>
      </c>
      <c r="I32" s="18" t="s">
        <v>359</v>
      </c>
      <c r="K32" s="18" t="s">
        <v>359</v>
      </c>
      <c r="M32" s="18" t="s">
        <v>359</v>
      </c>
      <c r="O32" s="18" t="s">
        <v>359</v>
      </c>
      <c r="Q32" s="18" t="s">
        <v>1262</v>
      </c>
      <c r="R32" s="18" t="s">
        <v>1262</v>
      </c>
      <c r="S32" s="18" t="s">
        <v>1262</v>
      </c>
      <c r="T32" s="18" t="s">
        <v>1262</v>
      </c>
      <c r="U32" s="134" t="s">
        <v>3538</v>
      </c>
      <c r="V32" s="231" t="s">
        <v>3538</v>
      </c>
      <c r="W32" s="134" t="s">
        <v>3538</v>
      </c>
      <c r="X32" s="134" t="s">
        <v>3538</v>
      </c>
      <c r="Y32" s="18" t="s">
        <v>1262</v>
      </c>
      <c r="Z32" s="134" t="s">
        <v>3538</v>
      </c>
      <c r="AA32" s="134" t="s">
        <v>3538</v>
      </c>
    </row>
    <row r="33" spans="1:27" ht="276" x14ac:dyDescent="0.25">
      <c r="A33" s="18" t="s">
        <v>2348</v>
      </c>
      <c r="B33" s="18" t="s">
        <v>207</v>
      </c>
      <c r="C33" s="18" t="s">
        <v>208</v>
      </c>
      <c r="D33" s="18" t="s">
        <v>2612</v>
      </c>
      <c r="E33" s="18" t="s">
        <v>360</v>
      </c>
      <c r="G33" s="18" t="s">
        <v>1262</v>
      </c>
      <c r="H33" s="18" t="s">
        <v>363</v>
      </c>
      <c r="I33" s="18" t="s">
        <v>1404</v>
      </c>
      <c r="K33" s="18" t="s">
        <v>1404</v>
      </c>
      <c r="M33" s="18" t="s">
        <v>1404</v>
      </c>
      <c r="O33" s="18" t="s">
        <v>1404</v>
      </c>
      <c r="Q33" s="18" t="s">
        <v>1262</v>
      </c>
      <c r="R33" s="18" t="s">
        <v>1262</v>
      </c>
      <c r="S33" s="18" t="s">
        <v>1262</v>
      </c>
      <c r="T33" s="18" t="s">
        <v>1262</v>
      </c>
      <c r="U33" s="134" t="s">
        <v>3538</v>
      </c>
      <c r="V33" s="231" t="s">
        <v>3538</v>
      </c>
      <c r="W33" s="134" t="s">
        <v>3538</v>
      </c>
      <c r="X33" s="134" t="s">
        <v>3538</v>
      </c>
      <c r="Y33" s="18" t="s">
        <v>1262</v>
      </c>
      <c r="Z33" s="134" t="s">
        <v>3538</v>
      </c>
      <c r="AA33" s="134" t="s">
        <v>3538</v>
      </c>
    </row>
    <row r="34" spans="1:27" ht="216" x14ac:dyDescent="0.25">
      <c r="A34" s="18" t="s">
        <v>2349</v>
      </c>
      <c r="B34" s="18" t="s">
        <v>366</v>
      </c>
      <c r="C34" s="18" t="s">
        <v>365</v>
      </c>
      <c r="D34" s="18" t="s">
        <v>2612</v>
      </c>
      <c r="E34" s="18" t="s">
        <v>364</v>
      </c>
      <c r="G34" s="18" t="s">
        <v>1262</v>
      </c>
      <c r="H34" s="18" t="s">
        <v>367</v>
      </c>
      <c r="I34" s="18" t="s">
        <v>367</v>
      </c>
      <c r="K34" s="18" t="s">
        <v>367</v>
      </c>
      <c r="M34" s="18" t="s">
        <v>367</v>
      </c>
      <c r="O34" s="18" t="s">
        <v>367</v>
      </c>
      <c r="Q34" s="18" t="s">
        <v>1262</v>
      </c>
      <c r="R34" s="18" t="s">
        <v>1262</v>
      </c>
      <c r="S34" s="18" t="s">
        <v>1262</v>
      </c>
      <c r="T34" s="18" t="s">
        <v>1262</v>
      </c>
      <c r="U34" s="134" t="s">
        <v>3538</v>
      </c>
      <c r="V34" s="231" t="s">
        <v>3538</v>
      </c>
      <c r="W34" s="134" t="s">
        <v>3538</v>
      </c>
      <c r="X34" s="134" t="s">
        <v>3538</v>
      </c>
      <c r="Y34" s="18" t="s">
        <v>1262</v>
      </c>
      <c r="Z34" s="134" t="s">
        <v>3538</v>
      </c>
      <c r="AA34" s="134" t="s">
        <v>3538</v>
      </c>
    </row>
    <row r="35" spans="1:27" x14ac:dyDescent="0.25">
      <c r="V35" s="134" t="s">
        <v>2654</v>
      </c>
      <c r="Z35" s="134"/>
      <c r="AA35" s="134"/>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17 V24:V29 V35">
    <cfRule type="containsText" dxfId="394" priority="7" stopIfTrue="1" operator="containsText" text="Target Met">
      <formula>NOT(ISERROR(SEARCH("Target Met",V17)))</formula>
    </cfRule>
  </conditionalFormatting>
  <conditionalFormatting sqref="V17 V24:V29 V35">
    <cfRule type="containsText" dxfId="393" priority="1" stopIfTrue="1" operator="containsText" text="Not Applicable">
      <formula>NOT(ISERROR(SEARCH("Not Applicable",V17)))</formula>
    </cfRule>
    <cfRule type="containsText" priority="2" stopIfTrue="1" operator="containsText" text="Not Applicable">
      <formula>NOT(ISERROR(SEARCH("Not Applicable",V17)))</formula>
    </cfRule>
    <cfRule type="containsText" dxfId="392" priority="3" stopIfTrue="1" operator="containsText" text="Target Exceeded">
      <formula>NOT(ISERROR(SEARCH("Target Exceeded",V17)))</formula>
    </cfRule>
    <cfRule type="containsText" dxfId="391" priority="4" stopIfTrue="1" operator="containsText" text="Target Partially Met">
      <formula>NOT(ISERROR(SEARCH("Target Partially Met",V17)))</formula>
    </cfRule>
    <cfRule type="containsText" priority="5" stopIfTrue="1" operator="containsText" text="Target Partially Met">
      <formula>NOT(ISERROR(SEARCH("Target Partially Met",V17)))</formula>
    </cfRule>
    <cfRule type="containsText" dxfId="390" priority="6" stopIfTrue="1" operator="containsText" text="Nil Achieved">
      <formula>NOT(ISERROR(SEARCH("Nil Achieved",V17)))</formula>
    </cfRule>
  </conditionalFormatting>
  <pageMargins left="0.70866141732283472" right="0.70866141732283472" top="0.74803149606299213" bottom="0.74803149606299213" header="0.31496062992125984" footer="0.31496062992125984"/>
  <pageSetup paperSize="9" scale="70" firstPageNumber="87" orientation="landscape" useFirstPageNumber="1" r:id="rId1"/>
  <headerFooter>
    <oddFooter>Page &amp;P</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3760</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3760</v>
      </c>
    </row>
    <row r="13" spans="1:14" s="267" customFormat="1" ht="18" x14ac:dyDescent="0.25"/>
    <row r="14" spans="1:14" s="267" customFormat="1" ht="18" x14ac:dyDescent="0.25">
      <c r="D14" s="273">
        <v>1.1000000000000001</v>
      </c>
      <c r="E14" s="272" t="s">
        <v>3553</v>
      </c>
      <c r="F14" s="267">
        <v>3</v>
      </c>
    </row>
    <row r="15" spans="1:14" s="267" customFormat="1" ht="18.75" x14ac:dyDescent="0.3">
      <c r="D15" s="267" t="s">
        <v>3549</v>
      </c>
      <c r="E15" s="285" t="s">
        <v>3551</v>
      </c>
      <c r="F15" s="267">
        <v>1</v>
      </c>
    </row>
    <row r="16" spans="1:14" s="267" customFormat="1" ht="18" x14ac:dyDescent="0.25">
      <c r="D16" s="267" t="s">
        <v>3550</v>
      </c>
      <c r="E16" s="272" t="s">
        <v>3552</v>
      </c>
      <c r="F16" s="267">
        <v>2</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3627</v>
      </c>
      <c r="F45" s="275" t="s">
        <v>3627</v>
      </c>
      <c r="G45" s="275" t="s">
        <v>3627</v>
      </c>
    </row>
    <row r="48" spans="4:7" s="267" customFormat="1" ht="18" x14ac:dyDescent="0.25">
      <c r="D48" s="273">
        <v>2.1</v>
      </c>
      <c r="E48" s="267" t="s">
        <v>3842</v>
      </c>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3761</v>
      </c>
      <c r="F75" s="286">
        <v>0</v>
      </c>
      <c r="G75" s="275" t="s">
        <v>3761</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94" orientation="portrait" useFirstPageNumber="1" r:id="rId1"/>
  <headerFooter>
    <oddFooter>Page &amp;P</oddFooter>
  </headerFooter>
  <rowBreaks count="1" manualBreakCount="1">
    <brk id="46" max="16383" man="1"/>
  </rowBreaks>
  <ignoredErrors>
    <ignoredError sqref="F45"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5"/>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3.42578125" style="18" customWidth="1"/>
    <col min="5" max="5" width="13.42578125" style="18"/>
    <col min="6" max="6" width="0" style="18" hidden="1" customWidth="1"/>
    <col min="7" max="9" width="13.42578125" style="18"/>
    <col min="10" max="14" width="0" style="18" hidden="1" customWidth="1"/>
    <col min="15" max="15" width="20.28515625" style="18" hidden="1" customWidth="1"/>
    <col min="16"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1845</v>
      </c>
      <c r="B1" s="313"/>
      <c r="C1" s="313"/>
      <c r="D1" s="313"/>
      <c r="E1" s="313"/>
      <c r="F1" s="313"/>
      <c r="G1" s="313"/>
      <c r="H1" s="313"/>
      <c r="I1" s="313"/>
      <c r="J1" s="313"/>
      <c r="K1" s="313"/>
      <c r="L1" s="313"/>
      <c r="M1" s="313"/>
      <c r="N1" s="313"/>
      <c r="O1" s="313"/>
      <c r="P1" s="313"/>
      <c r="Q1" s="313"/>
      <c r="R1" s="313"/>
      <c r="S1" s="313"/>
      <c r="T1" s="313"/>
      <c r="U1" s="137"/>
      <c r="V1" s="146"/>
      <c r="W1" s="140"/>
      <c r="X1" s="137"/>
      <c r="Y1" s="138"/>
      <c r="Z1" s="140"/>
      <c r="AA1" s="140"/>
    </row>
    <row r="2" spans="1:27" s="141" customFormat="1" ht="18" customHeight="1" x14ac:dyDescent="0.25">
      <c r="A2" s="313" t="s">
        <v>2559</v>
      </c>
      <c r="B2" s="313"/>
      <c r="C2" s="313"/>
      <c r="D2" s="313"/>
      <c r="E2" s="313"/>
      <c r="F2" s="313"/>
      <c r="G2" s="313"/>
      <c r="H2" s="313"/>
      <c r="I2" s="313"/>
      <c r="J2" s="313"/>
      <c r="K2" s="313"/>
      <c r="L2" s="313"/>
      <c r="M2" s="313"/>
      <c r="N2" s="313"/>
      <c r="O2" s="313"/>
      <c r="P2" s="313"/>
      <c r="Q2" s="313"/>
      <c r="R2" s="313"/>
      <c r="S2" s="313"/>
      <c r="T2" s="313"/>
      <c r="U2" s="137"/>
      <c r="V2" s="146"/>
      <c r="W2" s="140"/>
      <c r="X2" s="137"/>
      <c r="Y2" s="138"/>
      <c r="Z2" s="140"/>
      <c r="AA2" s="140"/>
    </row>
    <row r="3" spans="1:27" s="147" customFormat="1" ht="29.2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7"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7"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7" customFormat="1" ht="22.5" customHeight="1" x14ac:dyDescent="0.25">
      <c r="A6" s="313"/>
      <c r="B6" s="313"/>
      <c r="C6" s="313"/>
      <c r="D6" s="313"/>
      <c r="E6" s="313"/>
      <c r="F6" s="313"/>
      <c r="G6" s="313"/>
      <c r="H6" s="313"/>
      <c r="I6" s="139" t="s">
        <v>15</v>
      </c>
      <c r="J6" s="139" t="s">
        <v>16</v>
      </c>
      <c r="K6" s="139" t="s">
        <v>15</v>
      </c>
      <c r="L6" s="139" t="s">
        <v>16</v>
      </c>
      <c r="M6" s="139" t="s">
        <v>15</v>
      </c>
      <c r="N6" s="139" t="s">
        <v>16</v>
      </c>
      <c r="O6" s="139" t="s">
        <v>15</v>
      </c>
      <c r="P6" s="139" t="s">
        <v>16</v>
      </c>
      <c r="Q6" s="313"/>
      <c r="R6" s="313"/>
      <c r="S6" s="313"/>
      <c r="T6" s="313"/>
      <c r="U6" s="316"/>
      <c r="V6" s="316"/>
      <c r="W6" s="316"/>
      <c r="X6" s="316"/>
      <c r="Y6" s="313"/>
      <c r="Z6" s="316"/>
      <c r="AA6" s="319"/>
    </row>
    <row r="7" spans="1:27" ht="72" x14ac:dyDescent="0.25">
      <c r="A7" s="9" t="s">
        <v>2172</v>
      </c>
      <c r="B7" s="18" t="s">
        <v>1542</v>
      </c>
      <c r="C7" s="18" t="s">
        <v>1585</v>
      </c>
      <c r="D7" s="18" t="s">
        <v>2613</v>
      </c>
      <c r="E7" s="18" t="s">
        <v>1543</v>
      </c>
      <c r="F7" s="18" t="s">
        <v>1544</v>
      </c>
      <c r="G7" s="18" t="s">
        <v>1520</v>
      </c>
      <c r="H7" s="18" t="s">
        <v>1545</v>
      </c>
      <c r="I7" s="18" t="s">
        <v>1546</v>
      </c>
      <c r="Q7" s="18" t="s">
        <v>600</v>
      </c>
      <c r="R7" s="18" t="s">
        <v>1520</v>
      </c>
      <c r="S7" s="18" t="s">
        <v>1262</v>
      </c>
      <c r="T7" s="18" t="s">
        <v>1262</v>
      </c>
      <c r="U7" s="134" t="s">
        <v>3314</v>
      </c>
      <c r="V7" s="134" t="s">
        <v>2649</v>
      </c>
      <c r="W7" s="134" t="s">
        <v>3311</v>
      </c>
      <c r="X7" s="134" t="s">
        <v>3312</v>
      </c>
      <c r="Y7" s="18" t="s">
        <v>600</v>
      </c>
      <c r="Z7" s="134" t="s">
        <v>74</v>
      </c>
      <c r="AA7" s="134" t="s">
        <v>3315</v>
      </c>
    </row>
    <row r="8" spans="1:27" ht="132" x14ac:dyDescent="0.25">
      <c r="A8" s="9" t="s">
        <v>2184</v>
      </c>
      <c r="B8" s="18" t="s">
        <v>196</v>
      </c>
      <c r="C8" s="18" t="s">
        <v>1637</v>
      </c>
      <c r="D8" s="18" t="s">
        <v>2613</v>
      </c>
      <c r="E8" s="9" t="s">
        <v>1613</v>
      </c>
      <c r="F8" s="9" t="s">
        <v>1614</v>
      </c>
      <c r="G8" s="9">
        <v>6</v>
      </c>
      <c r="H8" s="9" t="s">
        <v>1615</v>
      </c>
      <c r="I8" s="9" t="s">
        <v>1616</v>
      </c>
      <c r="J8" s="18" t="s">
        <v>1360</v>
      </c>
      <c r="K8" s="10" t="s">
        <v>1617</v>
      </c>
      <c r="L8" s="10" t="s">
        <v>1618</v>
      </c>
      <c r="M8" s="9" t="s">
        <v>1619</v>
      </c>
      <c r="N8" s="9" t="s">
        <v>1926</v>
      </c>
      <c r="O8" s="9" t="s">
        <v>1620</v>
      </c>
      <c r="P8" s="9" t="s">
        <v>1927</v>
      </c>
      <c r="Q8" s="10" t="s">
        <v>1621</v>
      </c>
      <c r="R8" s="18">
        <v>6</v>
      </c>
      <c r="S8" s="18" t="s">
        <v>353</v>
      </c>
      <c r="T8" s="9" t="s">
        <v>57</v>
      </c>
      <c r="U8" s="134" t="s">
        <v>3313</v>
      </c>
      <c r="V8" s="134" t="s">
        <v>2647</v>
      </c>
      <c r="W8" s="134"/>
      <c r="X8" s="134"/>
      <c r="Y8" s="10" t="s">
        <v>1621</v>
      </c>
      <c r="Z8" s="134" t="s">
        <v>74</v>
      </c>
      <c r="AA8" s="134" t="s">
        <v>3316</v>
      </c>
    </row>
    <row r="9" spans="1:27" ht="108" x14ac:dyDescent="0.25">
      <c r="A9" s="9" t="s">
        <v>2185</v>
      </c>
      <c r="B9" s="18" t="s">
        <v>196</v>
      </c>
      <c r="C9" s="18" t="s">
        <v>1637</v>
      </c>
      <c r="D9" s="18" t="s">
        <v>2613</v>
      </c>
      <c r="E9" s="9" t="s">
        <v>1622</v>
      </c>
      <c r="F9" s="9" t="s">
        <v>1623</v>
      </c>
      <c r="G9" s="9">
        <v>37</v>
      </c>
      <c r="H9" s="9" t="s">
        <v>1624</v>
      </c>
      <c r="I9" s="9" t="s">
        <v>1625</v>
      </c>
      <c r="J9" s="10" t="s">
        <v>1360</v>
      </c>
      <c r="K9" s="10" t="s">
        <v>1626</v>
      </c>
      <c r="L9" s="18">
        <v>3000</v>
      </c>
      <c r="M9" s="9" t="s">
        <v>1627</v>
      </c>
      <c r="N9" s="9" t="s">
        <v>1628</v>
      </c>
      <c r="O9" s="9" t="s">
        <v>539</v>
      </c>
      <c r="P9" s="9"/>
      <c r="Q9" s="10" t="s">
        <v>1576</v>
      </c>
      <c r="R9" s="11" t="s">
        <v>803</v>
      </c>
      <c r="S9" s="18" t="s">
        <v>353</v>
      </c>
      <c r="T9" s="9" t="s">
        <v>57</v>
      </c>
      <c r="U9" s="134" t="s">
        <v>3313</v>
      </c>
      <c r="V9" s="134" t="s">
        <v>2647</v>
      </c>
      <c r="W9" s="134"/>
      <c r="X9" s="134"/>
      <c r="Y9" s="10" t="s">
        <v>1576</v>
      </c>
      <c r="Z9" s="134" t="s">
        <v>74</v>
      </c>
      <c r="AA9" s="134" t="s">
        <v>3316</v>
      </c>
    </row>
    <row r="10" spans="1:27" ht="168" x14ac:dyDescent="0.25">
      <c r="A10" s="9" t="s">
        <v>2197</v>
      </c>
      <c r="B10" s="18" t="s">
        <v>207</v>
      </c>
      <c r="C10" s="18" t="s">
        <v>208</v>
      </c>
      <c r="D10" s="18" t="s">
        <v>2613</v>
      </c>
      <c r="E10" s="18" t="s">
        <v>362</v>
      </c>
      <c r="G10" s="18" t="s">
        <v>1262</v>
      </c>
      <c r="H10" s="18" t="s">
        <v>368</v>
      </c>
      <c r="I10" s="18" t="s">
        <v>1262</v>
      </c>
      <c r="J10" s="148"/>
      <c r="K10" s="18" t="s">
        <v>368</v>
      </c>
      <c r="L10" s="148"/>
      <c r="M10" s="18" t="s">
        <v>1262</v>
      </c>
      <c r="N10" s="148"/>
      <c r="O10" s="18" t="s">
        <v>1262</v>
      </c>
      <c r="P10" s="148"/>
      <c r="Q10" s="18" t="s">
        <v>1262</v>
      </c>
      <c r="R10" s="18" t="s">
        <v>1262</v>
      </c>
      <c r="S10" s="18" t="s">
        <v>1262</v>
      </c>
      <c r="T10" s="18" t="s">
        <v>1262</v>
      </c>
      <c r="U10" s="134"/>
      <c r="V10" s="134" t="s">
        <v>2654</v>
      </c>
      <c r="W10" s="134"/>
      <c r="X10" s="134"/>
      <c r="Y10" s="18" t="s">
        <v>1262</v>
      </c>
      <c r="Z10" s="134"/>
      <c r="AA10" s="134"/>
    </row>
    <row r="11" spans="1:27" ht="132" x14ac:dyDescent="0.25">
      <c r="A11" s="9" t="s">
        <v>2198</v>
      </c>
      <c r="B11" s="18" t="s">
        <v>354</v>
      </c>
      <c r="C11" s="18" t="s">
        <v>355</v>
      </c>
      <c r="D11" s="18" t="s">
        <v>2613</v>
      </c>
      <c r="E11" s="18" t="s">
        <v>356</v>
      </c>
      <c r="G11" s="18" t="s">
        <v>1262</v>
      </c>
      <c r="H11" s="18" t="s">
        <v>358</v>
      </c>
      <c r="I11" s="18" t="s">
        <v>1262</v>
      </c>
      <c r="J11" s="148"/>
      <c r="K11" s="18" t="s">
        <v>358</v>
      </c>
      <c r="L11" s="148"/>
      <c r="M11" s="18" t="s">
        <v>1262</v>
      </c>
      <c r="N11" s="148"/>
      <c r="O11" s="18" t="s">
        <v>1262</v>
      </c>
      <c r="P11" s="148"/>
      <c r="Q11" s="18" t="s">
        <v>1262</v>
      </c>
      <c r="R11" s="18" t="s">
        <v>1262</v>
      </c>
      <c r="S11" s="18" t="s">
        <v>1262</v>
      </c>
      <c r="T11" s="18" t="s">
        <v>1262</v>
      </c>
      <c r="U11" s="134"/>
      <c r="V11" s="134" t="s">
        <v>2654</v>
      </c>
      <c r="W11" s="134"/>
      <c r="X11" s="134"/>
      <c r="Y11" s="18" t="s">
        <v>1262</v>
      </c>
      <c r="Z11" s="134"/>
      <c r="AA11" s="134"/>
    </row>
    <row r="12" spans="1:27" ht="144" x14ac:dyDescent="0.25">
      <c r="A12" s="9" t="s">
        <v>2199</v>
      </c>
      <c r="B12" s="18" t="s">
        <v>354</v>
      </c>
      <c r="C12" s="18" t="s">
        <v>355</v>
      </c>
      <c r="D12" s="18" t="s">
        <v>2613</v>
      </c>
      <c r="E12" s="18" t="s">
        <v>361</v>
      </c>
      <c r="G12" s="18" t="s">
        <v>1262</v>
      </c>
      <c r="H12" s="18" t="s">
        <v>359</v>
      </c>
      <c r="I12" s="18" t="s">
        <v>359</v>
      </c>
      <c r="J12" s="148"/>
      <c r="K12" s="18" t="s">
        <v>359</v>
      </c>
      <c r="L12" s="148"/>
      <c r="M12" s="18" t="s">
        <v>359</v>
      </c>
      <c r="N12" s="148"/>
      <c r="O12" s="18" t="s">
        <v>359</v>
      </c>
      <c r="P12" s="148"/>
      <c r="Q12" s="18" t="s">
        <v>1262</v>
      </c>
      <c r="R12" s="18" t="s">
        <v>1262</v>
      </c>
      <c r="S12" s="18" t="s">
        <v>1262</v>
      </c>
      <c r="T12" s="18" t="s">
        <v>1262</v>
      </c>
      <c r="U12" s="134"/>
      <c r="V12" s="134" t="s">
        <v>2654</v>
      </c>
      <c r="W12" s="134"/>
      <c r="X12" s="134"/>
      <c r="Y12" s="18" t="s">
        <v>1262</v>
      </c>
      <c r="Z12" s="134"/>
      <c r="AA12" s="134"/>
    </row>
    <row r="13" spans="1:27" ht="264" x14ac:dyDescent="0.25">
      <c r="A13" s="9" t="s">
        <v>2200</v>
      </c>
      <c r="B13" s="18" t="s">
        <v>207</v>
      </c>
      <c r="C13" s="18" t="s">
        <v>208</v>
      </c>
      <c r="D13" s="18" t="s">
        <v>2613</v>
      </c>
      <c r="E13" s="18" t="s">
        <v>360</v>
      </c>
      <c r="G13" s="18" t="s">
        <v>1262</v>
      </c>
      <c r="H13" s="18" t="s">
        <v>363</v>
      </c>
      <c r="I13" s="18" t="s">
        <v>1404</v>
      </c>
      <c r="J13" s="148"/>
      <c r="K13" s="18" t="s">
        <v>1404</v>
      </c>
      <c r="L13" s="148"/>
      <c r="M13" s="18" t="s">
        <v>1404</v>
      </c>
      <c r="N13" s="148"/>
      <c r="O13" s="18" t="s">
        <v>1404</v>
      </c>
      <c r="P13" s="148"/>
      <c r="Q13" s="18" t="s">
        <v>1262</v>
      </c>
      <c r="R13" s="18" t="s">
        <v>1262</v>
      </c>
      <c r="S13" s="18" t="s">
        <v>1262</v>
      </c>
      <c r="T13" s="18" t="s">
        <v>1262</v>
      </c>
      <c r="U13" s="134"/>
      <c r="V13" s="134" t="s">
        <v>2654</v>
      </c>
      <c r="W13" s="134"/>
      <c r="X13" s="134"/>
      <c r="Y13" s="18" t="s">
        <v>1262</v>
      </c>
      <c r="Z13" s="134"/>
      <c r="AA13" s="134"/>
    </row>
    <row r="14" spans="1:27" ht="216" x14ac:dyDescent="0.25">
      <c r="A14" s="9" t="s">
        <v>2201</v>
      </c>
      <c r="B14" s="18" t="s">
        <v>366</v>
      </c>
      <c r="C14" s="18" t="s">
        <v>365</v>
      </c>
      <c r="D14" s="18" t="s">
        <v>2613</v>
      </c>
      <c r="E14" s="18" t="s">
        <v>364</v>
      </c>
      <c r="G14" s="18" t="s">
        <v>1262</v>
      </c>
      <c r="H14" s="18" t="s">
        <v>367</v>
      </c>
      <c r="I14" s="18" t="s">
        <v>367</v>
      </c>
      <c r="J14" s="148"/>
      <c r="K14" s="18" t="s">
        <v>367</v>
      </c>
      <c r="L14" s="148"/>
      <c r="M14" s="18" t="s">
        <v>367</v>
      </c>
      <c r="N14" s="148"/>
      <c r="O14" s="18" t="s">
        <v>367</v>
      </c>
      <c r="P14" s="148"/>
      <c r="Q14" s="18" t="s">
        <v>1262</v>
      </c>
      <c r="R14" s="18" t="s">
        <v>1262</v>
      </c>
      <c r="S14" s="18" t="s">
        <v>1262</v>
      </c>
      <c r="T14" s="18" t="s">
        <v>1262</v>
      </c>
      <c r="U14" s="134"/>
      <c r="V14" s="134" t="s">
        <v>2654</v>
      </c>
      <c r="W14" s="134"/>
      <c r="X14" s="134"/>
      <c r="Y14" s="18" t="s">
        <v>1262</v>
      </c>
      <c r="Z14" s="134"/>
      <c r="AA14" s="134"/>
    </row>
    <row r="15" spans="1:27" x14ac:dyDescent="0.25">
      <c r="U15" s="134"/>
      <c r="V15" s="134" t="s">
        <v>2654</v>
      </c>
      <c r="W15" s="134"/>
      <c r="X15" s="134"/>
      <c r="Z15" s="134"/>
      <c r="AA15" s="134"/>
    </row>
    <row r="16" spans="1:27" x14ac:dyDescent="0.25">
      <c r="U16" s="134"/>
      <c r="V16" s="134" t="s">
        <v>2654</v>
      </c>
      <c r="W16" s="134"/>
      <c r="X16" s="134"/>
      <c r="Z16" s="134"/>
      <c r="AA16" s="134"/>
    </row>
    <row r="17" spans="21:27" x14ac:dyDescent="0.25">
      <c r="U17" s="134"/>
      <c r="V17" s="134" t="s">
        <v>2654</v>
      </c>
      <c r="W17" s="134"/>
      <c r="X17" s="134"/>
      <c r="Z17" s="134"/>
      <c r="AA17" s="134"/>
    </row>
    <row r="18" spans="21:27" x14ac:dyDescent="0.25">
      <c r="U18" s="134"/>
      <c r="V18" s="134" t="s">
        <v>2654</v>
      </c>
      <c r="W18" s="134"/>
      <c r="X18" s="134"/>
      <c r="Z18" s="134"/>
      <c r="AA18" s="134"/>
    </row>
    <row r="19" spans="21:27" x14ac:dyDescent="0.25">
      <c r="U19" s="134"/>
      <c r="V19" s="134" t="s">
        <v>2654</v>
      </c>
      <c r="W19" s="134"/>
      <c r="X19" s="134"/>
      <c r="Z19" s="134"/>
      <c r="AA19" s="134"/>
    </row>
    <row r="20" spans="21:27" x14ac:dyDescent="0.25">
      <c r="U20" s="134"/>
      <c r="V20" s="134" t="s">
        <v>2654</v>
      </c>
      <c r="W20" s="134"/>
      <c r="X20" s="134"/>
      <c r="Z20" s="134"/>
      <c r="AA20" s="134"/>
    </row>
    <row r="21" spans="21:27" x14ac:dyDescent="0.25">
      <c r="U21" s="134"/>
      <c r="V21" s="134" t="s">
        <v>2654</v>
      </c>
      <c r="W21" s="134"/>
      <c r="X21" s="134"/>
      <c r="Z21" s="134"/>
      <c r="AA21" s="134"/>
    </row>
    <row r="22" spans="21:27" x14ac:dyDescent="0.25">
      <c r="U22" s="134"/>
      <c r="V22" s="134" t="s">
        <v>2654</v>
      </c>
      <c r="W22" s="134"/>
      <c r="X22" s="134"/>
      <c r="Z22" s="134"/>
      <c r="AA22" s="134"/>
    </row>
    <row r="23" spans="21:27" x14ac:dyDescent="0.25">
      <c r="U23" s="134"/>
      <c r="V23" s="134" t="s">
        <v>2654</v>
      </c>
      <c r="W23" s="134"/>
      <c r="X23" s="134"/>
      <c r="Z23" s="134"/>
      <c r="AA23" s="134"/>
    </row>
    <row r="24" spans="21:27" x14ac:dyDescent="0.25">
      <c r="U24" s="134"/>
      <c r="V24" s="134" t="s">
        <v>2654</v>
      </c>
      <c r="W24" s="134"/>
      <c r="X24" s="134"/>
      <c r="Z24" s="134"/>
      <c r="AA24" s="134"/>
    </row>
    <row r="25" spans="21:27" x14ac:dyDescent="0.25">
      <c r="V25" s="134" t="s">
        <v>2654</v>
      </c>
    </row>
    <row r="26" spans="21:27" x14ac:dyDescent="0.25">
      <c r="V26" s="134" t="s">
        <v>2654</v>
      </c>
    </row>
    <row r="27" spans="21:27" x14ac:dyDescent="0.25">
      <c r="V27" s="134" t="s">
        <v>2654</v>
      </c>
    </row>
    <row r="28" spans="21:27" x14ac:dyDescent="0.25">
      <c r="V28" s="134" t="s">
        <v>2654</v>
      </c>
    </row>
    <row r="29" spans="21:27" x14ac:dyDescent="0.25">
      <c r="V29" s="134" t="s">
        <v>2654</v>
      </c>
    </row>
    <row r="30" spans="21:27" x14ac:dyDescent="0.25">
      <c r="V30" s="134" t="s">
        <v>2654</v>
      </c>
    </row>
    <row r="31" spans="21:27" x14ac:dyDescent="0.25">
      <c r="V31" s="134" t="s">
        <v>2654</v>
      </c>
    </row>
    <row r="32" spans="21:27" x14ac:dyDescent="0.25">
      <c r="V32" s="134" t="s">
        <v>2654</v>
      </c>
    </row>
    <row r="33" spans="22:22" x14ac:dyDescent="0.25">
      <c r="V33" s="134" t="s">
        <v>2654</v>
      </c>
    </row>
    <row r="34" spans="22:22" x14ac:dyDescent="0.25">
      <c r="V34" s="134" t="s">
        <v>2654</v>
      </c>
    </row>
    <row r="35" spans="22:22" x14ac:dyDescent="0.25">
      <c r="V35" s="134" t="s">
        <v>2654</v>
      </c>
    </row>
  </sheetData>
  <sheetProtection selectLockedCells="1"/>
  <mergeCells count="30">
    <mergeCell ref="Z3:Z6"/>
    <mergeCell ref="AA3:AA6"/>
    <mergeCell ref="U3:U6"/>
    <mergeCell ref="A1:T1"/>
    <mergeCell ref="A2:T2"/>
    <mergeCell ref="A3:A6"/>
    <mergeCell ref="B3:B6"/>
    <mergeCell ref="C3:C6"/>
    <mergeCell ref="D3:D6"/>
    <mergeCell ref="S3:S6"/>
    <mergeCell ref="E3:E6"/>
    <mergeCell ref="G3:G6"/>
    <mergeCell ref="H3:H6"/>
    <mergeCell ref="F3:F6"/>
    <mergeCell ref="Q3:Q6"/>
    <mergeCell ref="T3:T6"/>
    <mergeCell ref="V3:V6"/>
    <mergeCell ref="M4:N4"/>
    <mergeCell ref="O4:P4"/>
    <mergeCell ref="X3:X6"/>
    <mergeCell ref="Y3:Y6"/>
    <mergeCell ref="W3:W6"/>
    <mergeCell ref="R3:R6"/>
    <mergeCell ref="I3:P3"/>
    <mergeCell ref="I4:J4"/>
    <mergeCell ref="K4:L4"/>
    <mergeCell ref="O5:P5"/>
    <mergeCell ref="I5:J5"/>
    <mergeCell ref="K5:L5"/>
    <mergeCell ref="M5:N5"/>
  </mergeCells>
  <conditionalFormatting sqref="V7:V35">
    <cfRule type="containsText" dxfId="389" priority="14" stopIfTrue="1" operator="containsText" text="Target Met">
      <formula>NOT(ISERROR(SEARCH("Target Met",V7)))</formula>
    </cfRule>
  </conditionalFormatting>
  <conditionalFormatting sqref="V7:V35">
    <cfRule type="containsText" dxfId="388" priority="8" stopIfTrue="1" operator="containsText" text="Not Applicable">
      <formula>NOT(ISERROR(SEARCH("Not Applicable",V7)))</formula>
    </cfRule>
    <cfRule type="containsText" priority="9" stopIfTrue="1" operator="containsText" text="Not Applicable">
      <formula>NOT(ISERROR(SEARCH("Not Applicable",V7)))</formula>
    </cfRule>
    <cfRule type="containsText" dxfId="387" priority="10" stopIfTrue="1" operator="containsText" text="Target Exceeded">
      <formula>NOT(ISERROR(SEARCH("Target Exceeded",V7)))</formula>
    </cfRule>
    <cfRule type="containsText" dxfId="386" priority="11" stopIfTrue="1" operator="containsText" text="Target Partially Met">
      <formula>NOT(ISERROR(SEARCH("Target Partially Met",V7)))</formula>
    </cfRule>
    <cfRule type="containsText" priority="12" stopIfTrue="1" operator="containsText" text="Target Partially Met">
      <formula>NOT(ISERROR(SEARCH("Target Partially Met",V7)))</formula>
    </cfRule>
    <cfRule type="containsText" dxfId="385" priority="13" stopIfTrue="1" operator="containsText" text="Nil Achieved">
      <formula>NOT(ISERROR(SEARCH("Nil Achieved",V7)))</formula>
    </cfRule>
  </conditionalFormatting>
  <conditionalFormatting sqref="V7:V9">
    <cfRule type="containsText" dxfId="384" priority="7" stopIfTrue="1" operator="containsText" text="Target Met">
      <formula>NOT(ISERROR(SEARCH("Target Met",V7)))</formula>
    </cfRule>
  </conditionalFormatting>
  <conditionalFormatting sqref="V7:V9">
    <cfRule type="containsText" dxfId="38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382" priority="3" stopIfTrue="1" operator="containsText" text="Target Exceeded">
      <formula>NOT(ISERROR(SEARCH("Target Exceeded",V7)))</formula>
    </cfRule>
    <cfRule type="containsText" dxfId="38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380"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96"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V7:V35</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3764</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3764</v>
      </c>
    </row>
    <row r="13" spans="1:14" s="267" customFormat="1" ht="18" x14ac:dyDescent="0.25"/>
    <row r="14" spans="1:14" s="267" customFormat="1" ht="18" x14ac:dyDescent="0.25">
      <c r="D14" s="273">
        <v>1.1000000000000001</v>
      </c>
      <c r="E14" s="272" t="s">
        <v>3553</v>
      </c>
      <c r="F14" s="267">
        <v>34</v>
      </c>
    </row>
    <row r="15" spans="1:14" s="267" customFormat="1" ht="18" x14ac:dyDescent="0.25">
      <c r="D15" s="267" t="s">
        <v>3549</v>
      </c>
      <c r="E15" s="272" t="s">
        <v>3551</v>
      </c>
      <c r="F15" s="267">
        <v>29</v>
      </c>
    </row>
    <row r="16" spans="1:14" s="267" customFormat="1" ht="18" x14ac:dyDescent="0.25">
      <c r="D16" s="267" t="s">
        <v>3550</v>
      </c>
      <c r="E16" s="272" t="s">
        <v>3552</v>
      </c>
      <c r="F16" s="267">
        <v>5</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3765</v>
      </c>
      <c r="F45" s="290" t="s">
        <v>3767</v>
      </c>
      <c r="G45" s="291" t="s">
        <v>3766</v>
      </c>
    </row>
    <row r="48" spans="4:7" ht="18.75" x14ac:dyDescent="0.3">
      <c r="D48" s="273">
        <v>2.1</v>
      </c>
      <c r="E48" s="267" t="s">
        <v>3842</v>
      </c>
      <c r="F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s="288" customFormat="1" thickBot="1" x14ac:dyDescent="0.3">
      <c r="E75" s="275" t="s">
        <v>3768</v>
      </c>
      <c r="F75" s="286">
        <v>0</v>
      </c>
      <c r="G75" s="275" t="s">
        <v>3768</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99" orientation="portrait" useFirstPageNumber="1" r:id="rId1"/>
  <headerFooter>
    <oddFooter>Page &amp;P</oddFooter>
  </headerFooter>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view="pageBreakPreview" topLeftCell="C1" zoomScaleNormal="100" zoomScaleSheetLayoutView="100" workbookViewId="0">
      <selection sqref="A1:IV65536"/>
    </sheetView>
  </sheetViews>
  <sheetFormatPr defaultRowHeight="15.75" x14ac:dyDescent="0.25"/>
  <cols>
    <col min="1" max="1" width="30.7109375" style="125" customWidth="1"/>
    <col min="2" max="13" width="8.28515625" style="125" customWidth="1"/>
    <col min="14" max="14" width="20.28515625" style="125" customWidth="1"/>
    <col min="15" max="16384" width="9.140625" style="125"/>
  </cols>
  <sheetData>
    <row r="1" spans="1:14" s="59" customFormat="1" ht="25.5" customHeight="1" x14ac:dyDescent="0.25">
      <c r="A1" s="293" t="s">
        <v>1463</v>
      </c>
      <c r="B1" s="293"/>
      <c r="C1" s="293"/>
      <c r="D1" s="293"/>
      <c r="E1" s="293"/>
      <c r="F1" s="293"/>
      <c r="G1" s="293"/>
      <c r="H1" s="293"/>
      <c r="I1" s="293"/>
      <c r="J1" s="293"/>
      <c r="K1" s="293"/>
      <c r="L1" s="293"/>
      <c r="M1" s="293"/>
      <c r="N1" s="293"/>
    </row>
    <row r="2" spans="1:14" s="59" customFormat="1" ht="25.5" customHeight="1" x14ac:dyDescent="0.25">
      <c r="A2" s="60" t="str">
        <f>desc</f>
        <v>Description</v>
      </c>
      <c r="B2" s="293" t="str">
        <f>Head9</f>
        <v>Budget Year 2011/12</v>
      </c>
      <c r="C2" s="293"/>
      <c r="D2" s="293"/>
      <c r="E2" s="293"/>
      <c r="F2" s="293"/>
      <c r="G2" s="293"/>
      <c r="H2" s="293"/>
      <c r="I2" s="293"/>
      <c r="J2" s="293"/>
      <c r="K2" s="293"/>
      <c r="L2" s="293"/>
      <c r="M2" s="293"/>
      <c r="N2" s="122"/>
    </row>
    <row r="3" spans="1:14" s="59" customFormat="1" x14ac:dyDescent="0.25">
      <c r="A3" s="61" t="s">
        <v>1443</v>
      </c>
      <c r="B3" s="122" t="s">
        <v>1444</v>
      </c>
      <c r="C3" s="122" t="s">
        <v>1445</v>
      </c>
      <c r="D3" s="122" t="s">
        <v>1446</v>
      </c>
      <c r="E3" s="122" t="s">
        <v>1447</v>
      </c>
      <c r="F3" s="122" t="s">
        <v>1448</v>
      </c>
      <c r="G3" s="122" t="s">
        <v>1449</v>
      </c>
      <c r="H3" s="122" t="s">
        <v>1450</v>
      </c>
      <c r="I3" s="122" t="s">
        <v>1451</v>
      </c>
      <c r="J3" s="122" t="s">
        <v>1452</v>
      </c>
      <c r="K3" s="122" t="s">
        <v>1453</v>
      </c>
      <c r="L3" s="122" t="s">
        <v>1454</v>
      </c>
      <c r="M3" s="122" t="s">
        <v>1455</v>
      </c>
      <c r="N3" s="122" t="str">
        <f>Head9</f>
        <v>Budget Year 2011/12</v>
      </c>
    </row>
    <row r="4" spans="1:14" ht="31.5" x14ac:dyDescent="0.25">
      <c r="A4" s="28" t="s">
        <v>1456</v>
      </c>
      <c r="B4" s="29"/>
      <c r="C4" s="29"/>
      <c r="D4" s="29"/>
      <c r="E4" s="29"/>
      <c r="F4" s="29"/>
      <c r="G4" s="29"/>
      <c r="H4" s="29"/>
      <c r="I4" s="29"/>
      <c r="J4" s="29"/>
      <c r="K4" s="29"/>
      <c r="L4" s="29"/>
      <c r="M4" s="29"/>
      <c r="N4" s="29"/>
    </row>
    <row r="5" spans="1:14" ht="31.5" x14ac:dyDescent="0.25">
      <c r="A5" s="30" t="str">
        <f>'[2]A5-Capex'!A6</f>
        <v>Vote 1 - Corporate Services and Planning</v>
      </c>
      <c r="B5" s="31">
        <f>N5*0.05</f>
        <v>1828000</v>
      </c>
      <c r="C5" s="31">
        <f>N5*0.07</f>
        <v>2559200.0000000005</v>
      </c>
      <c r="D5" s="31">
        <f>N5*0.09</f>
        <v>3290400</v>
      </c>
      <c r="E5" s="31">
        <f>N5*0.11</f>
        <v>4021600</v>
      </c>
      <c r="F5" s="31">
        <f>N5*0.13</f>
        <v>4752800</v>
      </c>
      <c r="G5" s="31">
        <f>N5*0.1</f>
        <v>3656000</v>
      </c>
      <c r="H5" s="31">
        <f>N5*0.09</f>
        <v>3290400</v>
      </c>
      <c r="I5" s="31">
        <f>N5*0.12</f>
        <v>4387200</v>
      </c>
      <c r="J5" s="31">
        <f>N5*0.08</f>
        <v>2924800</v>
      </c>
      <c r="K5" s="31">
        <f>N5*0.07</f>
        <v>2559200.0000000005</v>
      </c>
      <c r="L5" s="31">
        <f>N5*0.05</f>
        <v>1828000</v>
      </c>
      <c r="M5" s="32">
        <f>N5-SUM(B5:L5)</f>
        <v>1462400</v>
      </c>
      <c r="N5" s="29">
        <f>'[2]A5-Capex'!J6</f>
        <v>36560000</v>
      </c>
    </row>
    <row r="6" spans="1:14" ht="31.5" x14ac:dyDescent="0.25">
      <c r="A6" s="30" t="str">
        <f>'[2]A5-Capex'!A7</f>
        <v>Vote 2 - Financial Management Area</v>
      </c>
      <c r="B6" s="31">
        <f>N6*0.05</f>
        <v>0</v>
      </c>
      <c r="C6" s="31">
        <f>N6*0.07</f>
        <v>0</v>
      </c>
      <c r="D6" s="31">
        <f>N6*0.09</f>
        <v>0</v>
      </c>
      <c r="E6" s="31">
        <f>N6*0.11</f>
        <v>0</v>
      </c>
      <c r="F6" s="31">
        <f>N6*0.13</f>
        <v>0</v>
      </c>
      <c r="G6" s="31">
        <f>N6*0.1</f>
        <v>0</v>
      </c>
      <c r="H6" s="31">
        <f>N6*0.09</f>
        <v>0</v>
      </c>
      <c r="I6" s="31">
        <f>N6*0.12</f>
        <v>0</v>
      </c>
      <c r="J6" s="31">
        <f>N6*0.08</f>
        <v>0</v>
      </c>
      <c r="K6" s="31">
        <f>N6*0.07</f>
        <v>0</v>
      </c>
      <c r="L6" s="31">
        <f>N6*0.05</f>
        <v>0</v>
      </c>
      <c r="M6" s="32">
        <f>N6-SUM(B6:L6)</f>
        <v>0</v>
      </c>
      <c r="N6" s="29">
        <f>'[2]A5-Capex'!J7</f>
        <v>0</v>
      </c>
    </row>
    <row r="7" spans="1:14" ht="47.25" x14ac:dyDescent="0.25">
      <c r="A7" s="30" t="str">
        <f>'[2]A5-Capex'!A8</f>
        <v>Vote 3 - Infrastructure Development, Service Delivery and Maintenance Management</v>
      </c>
      <c r="B7" s="31">
        <f>N7*0.05</f>
        <v>15825815</v>
      </c>
      <c r="C7" s="31">
        <f>N7*0.07</f>
        <v>22156141.000000004</v>
      </c>
      <c r="D7" s="31">
        <f>N7*0.09</f>
        <v>28486467</v>
      </c>
      <c r="E7" s="31">
        <f>N7*0.11</f>
        <v>34816793</v>
      </c>
      <c r="F7" s="31">
        <f>N7*0.13</f>
        <v>41147119</v>
      </c>
      <c r="G7" s="31">
        <f>N7*0.1</f>
        <v>31651630</v>
      </c>
      <c r="H7" s="31">
        <f>N7*0.09</f>
        <v>28486467</v>
      </c>
      <c r="I7" s="31">
        <f>N7*0.12</f>
        <v>37981956</v>
      </c>
      <c r="J7" s="31">
        <f>N7*0.08</f>
        <v>25321304</v>
      </c>
      <c r="K7" s="31">
        <f>N7*0.07</f>
        <v>22156141.000000004</v>
      </c>
      <c r="L7" s="31">
        <f>N7*0.05</f>
        <v>15825815</v>
      </c>
      <c r="M7" s="32">
        <f>N7-SUM(B7:L7)</f>
        <v>12660652</v>
      </c>
      <c r="N7" s="29">
        <f>'[2]A5-Capex'!J8</f>
        <v>316516300</v>
      </c>
    </row>
    <row r="8" spans="1:14" ht="47.25" x14ac:dyDescent="0.25">
      <c r="A8" s="30" t="str">
        <f>'[2]A5-Capex'!A9</f>
        <v>Vote 4 - Sustainable Community Service Delivery Provision Management</v>
      </c>
      <c r="B8" s="31">
        <f>N8*0.05</f>
        <v>2911850</v>
      </c>
      <c r="C8" s="31">
        <f>N8*0.07</f>
        <v>4076590.0000000005</v>
      </c>
      <c r="D8" s="31">
        <f>N8*0.09</f>
        <v>5241330</v>
      </c>
      <c r="E8" s="31">
        <f>N8*0.11</f>
        <v>6406070</v>
      </c>
      <c r="F8" s="31">
        <f>N8*0.13</f>
        <v>7570810</v>
      </c>
      <c r="G8" s="31">
        <f>N8*0.1</f>
        <v>5823700</v>
      </c>
      <c r="H8" s="31">
        <f>N8*0.09</f>
        <v>5241330</v>
      </c>
      <c r="I8" s="31">
        <f>N8*0.12</f>
        <v>6988440</v>
      </c>
      <c r="J8" s="31">
        <f>N8*0.08</f>
        <v>4658960</v>
      </c>
      <c r="K8" s="31">
        <f>N8*0.07</f>
        <v>4076590.0000000005</v>
      </c>
      <c r="L8" s="31">
        <f>N8*0.05</f>
        <v>2911850</v>
      </c>
      <c r="M8" s="32">
        <f>N8-SUM(B8:L8)</f>
        <v>2329480</v>
      </c>
      <c r="N8" s="29">
        <f>'[2]A5-Capex'!J9</f>
        <v>58237000</v>
      </c>
    </row>
    <row r="9" spans="1:14" ht="31.5" x14ac:dyDescent="0.25">
      <c r="A9" s="33" t="s">
        <v>1457</v>
      </c>
      <c r="B9" s="34">
        <f t="shared" ref="B9:N9" si="0">SUM(B5:B8)</f>
        <v>20565665</v>
      </c>
      <c r="C9" s="34">
        <f t="shared" si="0"/>
        <v>28791931.000000004</v>
      </c>
      <c r="D9" s="34">
        <f t="shared" si="0"/>
        <v>37018197</v>
      </c>
      <c r="E9" s="34">
        <f t="shared" si="0"/>
        <v>45244463</v>
      </c>
      <c r="F9" s="34">
        <f t="shared" si="0"/>
        <v>53470729</v>
      </c>
      <c r="G9" s="34">
        <f t="shared" si="0"/>
        <v>41131330</v>
      </c>
      <c r="H9" s="34">
        <f t="shared" si="0"/>
        <v>37018197</v>
      </c>
      <c r="I9" s="34">
        <f t="shared" si="0"/>
        <v>49357596</v>
      </c>
      <c r="J9" s="34">
        <f t="shared" si="0"/>
        <v>32905064</v>
      </c>
      <c r="K9" s="34">
        <f t="shared" si="0"/>
        <v>28791931.000000004</v>
      </c>
      <c r="L9" s="34">
        <f t="shared" si="0"/>
        <v>20565665</v>
      </c>
      <c r="M9" s="34">
        <f t="shared" si="0"/>
        <v>16452532</v>
      </c>
      <c r="N9" s="34">
        <f t="shared" si="0"/>
        <v>411313300</v>
      </c>
    </row>
    <row r="10" spans="1:14" x14ac:dyDescent="0.25">
      <c r="A10" s="35"/>
      <c r="B10" s="34"/>
      <c r="C10" s="34"/>
      <c r="D10" s="34"/>
      <c r="E10" s="34"/>
      <c r="F10" s="34"/>
      <c r="G10" s="34"/>
      <c r="H10" s="34"/>
      <c r="I10" s="34"/>
      <c r="J10" s="34"/>
      <c r="K10" s="34"/>
      <c r="L10" s="34"/>
      <c r="M10" s="34"/>
      <c r="N10" s="34"/>
    </row>
  </sheetData>
  <mergeCells count="2">
    <mergeCell ref="A1:N1"/>
    <mergeCell ref="B2:M2"/>
  </mergeCells>
  <pageMargins left="0.70866141732283472" right="0.70866141732283472" top="0.74803149606299213" bottom="0.74803149606299213" header="0.31496062992125984" footer="0.31496062992125984"/>
  <pageSetup scale="81" orientation="landscape" horizontalDpi="4294967293" r:id="rId1"/>
  <headerFooter>
    <oddFooter>Page &amp;P of &amp;N</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51"/>
  <sheetViews>
    <sheetView view="pageBreakPreview" zoomScale="90" zoomScaleNormal="100" zoomScaleSheetLayoutView="90" workbookViewId="0">
      <pane ySplit="6" topLeftCell="A7" activePane="bottomLeft" state="frozen"/>
      <selection pane="bottomLeft" activeCell="A7" sqref="A7"/>
    </sheetView>
  </sheetViews>
  <sheetFormatPr defaultRowHeight="12" x14ac:dyDescent="0.25"/>
  <cols>
    <col min="1" max="1" width="9.140625" style="23"/>
    <col min="2" max="2" width="13.42578125" style="23" hidden="1" customWidth="1"/>
    <col min="3" max="3" width="30.140625" style="23" hidden="1" customWidth="1"/>
    <col min="4" max="4" width="16.5703125" style="23" customWidth="1"/>
    <col min="5" max="5" width="16.7109375" style="23" customWidth="1"/>
    <col min="6" max="6" width="13.42578125" style="23" hidden="1" customWidth="1"/>
    <col min="7" max="7" width="13.42578125" style="23" customWidth="1"/>
    <col min="8" max="8" width="18.85546875" style="23" customWidth="1"/>
    <col min="9" max="9" width="13.140625" style="23" customWidth="1"/>
    <col min="10" max="10" width="10.140625" style="23" hidden="1" customWidth="1"/>
    <col min="11" max="11" width="13.85546875" style="23" hidden="1" customWidth="1"/>
    <col min="12" max="12" width="10.140625" style="23" hidden="1" customWidth="1"/>
    <col min="13" max="13" width="13.140625" style="23" hidden="1" customWidth="1"/>
    <col min="14" max="14" width="10" style="23" hidden="1" customWidth="1"/>
    <col min="15" max="15" width="12.7109375" style="23" hidden="1" customWidth="1"/>
    <col min="16" max="16" width="10.140625" style="23" hidden="1" customWidth="1"/>
    <col min="17" max="18" width="0" style="23" hidden="1" customWidth="1"/>
    <col min="19" max="19" width="13.42578125" style="23" hidden="1" customWidth="1"/>
    <col min="20" max="20" width="0" style="23" hidden="1" customWidth="1"/>
    <col min="21" max="22" width="13.42578125" style="135" customWidth="1"/>
    <col min="23" max="23" width="11" style="135" customWidth="1"/>
    <col min="24" max="24" width="13.42578125" style="135" customWidth="1"/>
    <col min="25" max="25" width="9.140625" style="23"/>
    <col min="26" max="26" width="10.42578125" style="135" customWidth="1"/>
    <col min="27" max="27" width="12.140625" style="135" customWidth="1"/>
    <col min="28" max="16384" width="9.140625" style="23"/>
  </cols>
  <sheetData>
    <row r="1" spans="1:27" s="141" customFormat="1" ht="15" customHeight="1" x14ac:dyDescent="0.25">
      <c r="A1" s="313" t="s">
        <v>1845</v>
      </c>
      <c r="B1" s="313"/>
      <c r="C1" s="313"/>
      <c r="D1" s="313"/>
      <c r="E1" s="313"/>
      <c r="F1" s="313"/>
      <c r="G1" s="313"/>
      <c r="H1" s="313"/>
      <c r="I1" s="313"/>
      <c r="J1" s="313"/>
      <c r="K1" s="313"/>
      <c r="L1" s="313"/>
      <c r="M1" s="313"/>
      <c r="N1" s="313"/>
      <c r="O1" s="313"/>
      <c r="P1" s="313"/>
      <c r="Q1" s="313"/>
      <c r="R1" s="313"/>
      <c r="S1" s="313"/>
      <c r="T1" s="313"/>
      <c r="U1" s="137"/>
      <c r="V1" s="146"/>
      <c r="W1" s="189"/>
      <c r="X1" s="137"/>
      <c r="Y1" s="191"/>
      <c r="Z1" s="189"/>
      <c r="AA1" s="189"/>
    </row>
    <row r="2" spans="1:27" s="141" customFormat="1" ht="18" customHeight="1" x14ac:dyDescent="0.25">
      <c r="A2" s="313" t="s">
        <v>2561</v>
      </c>
      <c r="B2" s="313"/>
      <c r="C2" s="313"/>
      <c r="D2" s="313"/>
      <c r="E2" s="313"/>
      <c r="F2" s="313"/>
      <c r="G2" s="313"/>
      <c r="H2" s="313"/>
      <c r="I2" s="313"/>
      <c r="J2" s="313"/>
      <c r="K2" s="313"/>
      <c r="L2" s="313"/>
      <c r="M2" s="313"/>
      <c r="N2" s="313"/>
      <c r="O2" s="313"/>
      <c r="P2" s="313"/>
      <c r="Q2" s="313"/>
      <c r="R2" s="313"/>
      <c r="S2" s="313"/>
      <c r="T2" s="313"/>
      <c r="U2" s="137"/>
      <c r="V2" s="146"/>
      <c r="W2" s="189"/>
      <c r="X2" s="137"/>
      <c r="Y2" s="191"/>
      <c r="Z2" s="189"/>
      <c r="AA2" s="189"/>
    </row>
    <row r="3" spans="1:27" s="156" customFormat="1" ht="27" customHeight="1" x14ac:dyDescent="0.25">
      <c r="A3" s="342" t="s">
        <v>0</v>
      </c>
      <c r="B3" s="342" t="s">
        <v>1</v>
      </c>
      <c r="C3" s="342" t="s">
        <v>55</v>
      </c>
      <c r="D3" s="342" t="s">
        <v>113</v>
      </c>
      <c r="E3" s="342" t="s">
        <v>59</v>
      </c>
      <c r="F3" s="342" t="s">
        <v>2</v>
      </c>
      <c r="G3" s="313" t="s">
        <v>6</v>
      </c>
      <c r="H3" s="342" t="s">
        <v>3</v>
      </c>
      <c r="I3" s="342" t="s">
        <v>4</v>
      </c>
      <c r="J3" s="342"/>
      <c r="K3" s="342"/>
      <c r="L3" s="342"/>
      <c r="M3" s="342"/>
      <c r="N3" s="342"/>
      <c r="O3" s="342"/>
      <c r="P3" s="342"/>
      <c r="Q3" s="342" t="s">
        <v>5</v>
      </c>
      <c r="R3" s="342" t="s">
        <v>6</v>
      </c>
      <c r="S3" s="342" t="s">
        <v>351</v>
      </c>
      <c r="T3" s="342" t="s">
        <v>58</v>
      </c>
      <c r="U3" s="314" t="s">
        <v>2684</v>
      </c>
      <c r="V3" s="314" t="s">
        <v>2655</v>
      </c>
      <c r="W3" s="314" t="s">
        <v>2652</v>
      </c>
      <c r="X3" s="314" t="s">
        <v>2685</v>
      </c>
      <c r="Y3" s="342" t="s">
        <v>5</v>
      </c>
      <c r="Z3" s="314" t="s">
        <v>2686</v>
      </c>
      <c r="AA3" s="317" t="s">
        <v>2653</v>
      </c>
    </row>
    <row r="4" spans="1:27" s="156" customFormat="1" ht="40.5" customHeight="1" x14ac:dyDescent="0.25">
      <c r="A4" s="342"/>
      <c r="B4" s="342"/>
      <c r="C4" s="342"/>
      <c r="D4" s="342"/>
      <c r="E4" s="342"/>
      <c r="F4" s="342"/>
      <c r="G4" s="313"/>
      <c r="H4" s="342"/>
      <c r="I4" s="342" t="s">
        <v>7</v>
      </c>
      <c r="J4" s="342"/>
      <c r="K4" s="342" t="s">
        <v>8</v>
      </c>
      <c r="L4" s="342"/>
      <c r="M4" s="342" t="s">
        <v>9</v>
      </c>
      <c r="N4" s="342"/>
      <c r="O4" s="342" t="s">
        <v>10</v>
      </c>
      <c r="P4" s="342"/>
      <c r="Q4" s="342"/>
      <c r="R4" s="342"/>
      <c r="S4" s="342"/>
      <c r="T4" s="342"/>
      <c r="U4" s="315"/>
      <c r="V4" s="315"/>
      <c r="W4" s="315"/>
      <c r="X4" s="315"/>
      <c r="Y4" s="342"/>
      <c r="Z4" s="315"/>
      <c r="AA4" s="318"/>
    </row>
    <row r="5" spans="1:27" s="156" customFormat="1" x14ac:dyDescent="0.25">
      <c r="A5" s="342"/>
      <c r="B5" s="342"/>
      <c r="C5" s="342"/>
      <c r="D5" s="342"/>
      <c r="E5" s="342"/>
      <c r="F5" s="342"/>
      <c r="G5" s="313"/>
      <c r="H5" s="342"/>
      <c r="I5" s="342" t="s">
        <v>11</v>
      </c>
      <c r="J5" s="342"/>
      <c r="K5" s="342" t="s">
        <v>12</v>
      </c>
      <c r="L5" s="342"/>
      <c r="M5" s="342" t="s">
        <v>13</v>
      </c>
      <c r="N5" s="342"/>
      <c r="O5" s="342" t="s">
        <v>14</v>
      </c>
      <c r="P5" s="342"/>
      <c r="Q5" s="342"/>
      <c r="R5" s="342"/>
      <c r="S5" s="342"/>
      <c r="T5" s="342"/>
      <c r="U5" s="315"/>
      <c r="V5" s="315"/>
      <c r="W5" s="315"/>
      <c r="X5" s="315"/>
      <c r="Y5" s="342"/>
      <c r="Z5" s="315"/>
      <c r="AA5" s="318"/>
    </row>
    <row r="6" spans="1:27" s="156" customFormat="1" ht="23.25" customHeight="1" x14ac:dyDescent="0.25">
      <c r="A6" s="342"/>
      <c r="B6" s="342"/>
      <c r="C6" s="342"/>
      <c r="D6" s="342"/>
      <c r="E6" s="342"/>
      <c r="F6" s="342"/>
      <c r="G6" s="313"/>
      <c r="H6" s="342"/>
      <c r="I6" s="192" t="s">
        <v>15</v>
      </c>
      <c r="J6" s="192" t="s">
        <v>16</v>
      </c>
      <c r="K6" s="192" t="s">
        <v>15</v>
      </c>
      <c r="L6" s="192" t="s">
        <v>16</v>
      </c>
      <c r="M6" s="192" t="s">
        <v>15</v>
      </c>
      <c r="N6" s="192" t="s">
        <v>16</v>
      </c>
      <c r="O6" s="192" t="s">
        <v>15</v>
      </c>
      <c r="P6" s="192" t="s">
        <v>16</v>
      </c>
      <c r="Q6" s="342"/>
      <c r="R6" s="342"/>
      <c r="S6" s="342"/>
      <c r="T6" s="342"/>
      <c r="U6" s="316"/>
      <c r="V6" s="316"/>
      <c r="W6" s="316"/>
      <c r="X6" s="316"/>
      <c r="Y6" s="342"/>
      <c r="Z6" s="316"/>
      <c r="AA6" s="319"/>
    </row>
    <row r="7" spans="1:27" s="128" customFormat="1" ht="216" x14ac:dyDescent="0.25">
      <c r="A7" s="128" t="s">
        <v>2363</v>
      </c>
      <c r="B7" s="128" t="s">
        <v>637</v>
      </c>
      <c r="C7" s="23" t="s">
        <v>638</v>
      </c>
      <c r="D7" s="18" t="s">
        <v>2615</v>
      </c>
      <c r="E7" s="128" t="s">
        <v>639</v>
      </c>
      <c r="F7" s="128" t="s">
        <v>1684</v>
      </c>
      <c r="G7" s="128" t="s">
        <v>40</v>
      </c>
      <c r="H7" s="128" t="s">
        <v>1685</v>
      </c>
      <c r="I7" s="128" t="s">
        <v>1686</v>
      </c>
      <c r="J7" s="128" t="s">
        <v>205</v>
      </c>
      <c r="K7" s="128" t="s">
        <v>1686</v>
      </c>
      <c r="L7" s="128" t="s">
        <v>205</v>
      </c>
      <c r="M7" s="128" t="s">
        <v>1686</v>
      </c>
      <c r="N7" s="128" t="s">
        <v>205</v>
      </c>
      <c r="O7" s="128" t="s">
        <v>1686</v>
      </c>
      <c r="P7" s="343" t="s">
        <v>205</v>
      </c>
      <c r="Q7" s="343" t="s">
        <v>475</v>
      </c>
      <c r="R7" s="128" t="s">
        <v>40</v>
      </c>
      <c r="S7" s="128" t="s">
        <v>352</v>
      </c>
      <c r="T7" s="128" t="s">
        <v>57</v>
      </c>
      <c r="U7" s="134" t="s">
        <v>2781</v>
      </c>
      <c r="V7" s="134" t="s">
        <v>2649</v>
      </c>
      <c r="W7" s="134" t="s">
        <v>2782</v>
      </c>
      <c r="X7" s="134" t="s">
        <v>2783</v>
      </c>
      <c r="Y7" s="343" t="s">
        <v>475</v>
      </c>
      <c r="Z7" s="134" t="s">
        <v>74</v>
      </c>
      <c r="AA7" s="134" t="s">
        <v>2784</v>
      </c>
    </row>
    <row r="8" spans="1:27" s="128" customFormat="1" ht="223.5" customHeight="1" x14ac:dyDescent="0.25">
      <c r="A8" s="128" t="s">
        <v>2364</v>
      </c>
      <c r="B8" s="128" t="s">
        <v>637</v>
      </c>
      <c r="C8" s="23" t="s">
        <v>638</v>
      </c>
      <c r="D8" s="18" t="s">
        <v>2615</v>
      </c>
      <c r="E8" s="128" t="s">
        <v>639</v>
      </c>
      <c r="F8" s="128" t="s">
        <v>1679</v>
      </c>
      <c r="H8" s="128" t="s">
        <v>1680</v>
      </c>
      <c r="I8" s="128" t="s">
        <v>1681</v>
      </c>
      <c r="K8" s="128" t="s">
        <v>1682</v>
      </c>
      <c r="M8" s="128" t="s">
        <v>1683</v>
      </c>
      <c r="O8" s="128" t="s">
        <v>1680</v>
      </c>
      <c r="P8" s="343"/>
      <c r="Q8" s="343"/>
      <c r="S8" s="128" t="s">
        <v>574</v>
      </c>
      <c r="T8" s="128" t="s">
        <v>57</v>
      </c>
      <c r="U8" s="134">
        <v>29</v>
      </c>
      <c r="V8" s="134" t="s">
        <v>2647</v>
      </c>
      <c r="W8" s="134"/>
      <c r="X8" s="134"/>
      <c r="Y8" s="343"/>
      <c r="Z8" s="134" t="s">
        <v>1377</v>
      </c>
      <c r="AA8" s="134" t="s">
        <v>2785</v>
      </c>
    </row>
    <row r="9" spans="1:27" s="128" customFormat="1" ht="288" x14ac:dyDescent="0.25">
      <c r="A9" s="128" t="s">
        <v>2365</v>
      </c>
      <c r="B9" s="128" t="s">
        <v>637</v>
      </c>
      <c r="C9" s="23" t="s">
        <v>638</v>
      </c>
      <c r="D9" s="18" t="s">
        <v>2615</v>
      </c>
      <c r="E9" s="128" t="s">
        <v>640</v>
      </c>
      <c r="F9" s="128" t="s">
        <v>641</v>
      </c>
      <c r="G9" s="128" t="s">
        <v>40</v>
      </c>
      <c r="H9" s="128" t="s">
        <v>642</v>
      </c>
      <c r="I9" s="128" t="s">
        <v>1405</v>
      </c>
      <c r="K9" s="128" t="s">
        <v>1406</v>
      </c>
      <c r="M9" s="128" t="s">
        <v>1407</v>
      </c>
      <c r="O9" s="128" t="s">
        <v>1408</v>
      </c>
      <c r="Q9" s="128" t="s">
        <v>1464</v>
      </c>
      <c r="R9" s="128" t="s">
        <v>40</v>
      </c>
      <c r="S9" s="128" t="s">
        <v>1262</v>
      </c>
      <c r="T9" s="128" t="s">
        <v>1262</v>
      </c>
      <c r="U9" s="134">
        <v>550</v>
      </c>
      <c r="V9" s="134" t="s">
        <v>2650</v>
      </c>
      <c r="W9" s="134"/>
      <c r="X9" s="134"/>
      <c r="Y9" s="128" t="s">
        <v>1464</v>
      </c>
      <c r="Z9" s="134"/>
      <c r="AA9" s="134" t="s">
        <v>2786</v>
      </c>
    </row>
    <row r="10" spans="1:27" s="128" customFormat="1" ht="216" x14ac:dyDescent="0.25">
      <c r="A10" s="128" t="s">
        <v>2366</v>
      </c>
      <c r="B10" s="128" t="s">
        <v>637</v>
      </c>
      <c r="C10" s="23" t="s">
        <v>638</v>
      </c>
      <c r="D10" s="18" t="s">
        <v>2615</v>
      </c>
      <c r="E10" s="128" t="s">
        <v>643</v>
      </c>
      <c r="F10" s="128" t="s">
        <v>2085</v>
      </c>
      <c r="G10" s="128" t="s">
        <v>40</v>
      </c>
      <c r="H10" s="128" t="s">
        <v>1687</v>
      </c>
      <c r="I10" s="128" t="s">
        <v>644</v>
      </c>
      <c r="K10" s="128" t="s">
        <v>685</v>
      </c>
      <c r="M10" s="128" t="s">
        <v>1987</v>
      </c>
      <c r="O10" s="128" t="s">
        <v>1988</v>
      </c>
      <c r="Q10" s="128" t="s">
        <v>1464</v>
      </c>
      <c r="R10" s="128" t="s">
        <v>40</v>
      </c>
      <c r="S10" s="128" t="s">
        <v>1262</v>
      </c>
      <c r="T10" s="128" t="s">
        <v>1262</v>
      </c>
      <c r="U10" s="134">
        <v>410</v>
      </c>
      <c r="V10" s="134" t="s">
        <v>2650</v>
      </c>
      <c r="W10" s="134" t="s">
        <v>2736</v>
      </c>
      <c r="X10" s="134" t="s">
        <v>2736</v>
      </c>
      <c r="Y10" s="128" t="s">
        <v>1464</v>
      </c>
      <c r="Z10" s="134" t="s">
        <v>74</v>
      </c>
      <c r="AA10" s="134" t="s">
        <v>2785</v>
      </c>
    </row>
    <row r="11" spans="1:27" s="128" customFormat="1" ht="216" x14ac:dyDescent="0.25">
      <c r="A11" s="128" t="s">
        <v>2367</v>
      </c>
      <c r="B11" s="128" t="s">
        <v>637</v>
      </c>
      <c r="C11" s="23" t="s">
        <v>638</v>
      </c>
      <c r="D11" s="18" t="s">
        <v>2615</v>
      </c>
      <c r="E11" s="128" t="s">
        <v>643</v>
      </c>
      <c r="F11" s="128" t="s">
        <v>1688</v>
      </c>
      <c r="G11" s="128" t="s">
        <v>40</v>
      </c>
      <c r="H11" s="128" t="s">
        <v>1689</v>
      </c>
      <c r="I11" s="128" t="s">
        <v>645</v>
      </c>
      <c r="J11" s="128" t="s">
        <v>1691</v>
      </c>
      <c r="K11" s="128" t="s">
        <v>646</v>
      </c>
      <c r="L11" s="128" t="s">
        <v>1989</v>
      </c>
      <c r="M11" s="128" t="s">
        <v>647</v>
      </c>
      <c r="N11" s="128" t="s">
        <v>1990</v>
      </c>
      <c r="O11" s="128" t="s">
        <v>648</v>
      </c>
      <c r="P11" s="128" t="s">
        <v>1690</v>
      </c>
      <c r="Q11" s="128" t="s">
        <v>1690</v>
      </c>
      <c r="R11" s="128" t="s">
        <v>40</v>
      </c>
      <c r="S11" s="128" t="s">
        <v>352</v>
      </c>
      <c r="T11" s="128" t="s">
        <v>57</v>
      </c>
      <c r="U11" s="134" t="s">
        <v>2787</v>
      </c>
      <c r="V11" s="134" t="s">
        <v>2649</v>
      </c>
      <c r="W11" s="134" t="s">
        <v>2788</v>
      </c>
      <c r="X11" s="134" t="s">
        <v>2789</v>
      </c>
      <c r="Y11" s="128" t="s">
        <v>1690</v>
      </c>
      <c r="Z11" s="134" t="s">
        <v>2790</v>
      </c>
      <c r="AA11" s="134" t="s">
        <v>2786</v>
      </c>
    </row>
    <row r="12" spans="1:27" s="128" customFormat="1" ht="216" x14ac:dyDescent="0.25">
      <c r="A12" s="128" t="s">
        <v>2368</v>
      </c>
      <c r="B12" s="128" t="s">
        <v>637</v>
      </c>
      <c r="C12" s="23" t="s">
        <v>638</v>
      </c>
      <c r="D12" s="18" t="s">
        <v>2615</v>
      </c>
      <c r="E12" s="128" t="s">
        <v>649</v>
      </c>
      <c r="F12" s="128" t="s">
        <v>1692</v>
      </c>
      <c r="G12" s="128" t="s">
        <v>40</v>
      </c>
      <c r="H12" s="128" t="s">
        <v>1693</v>
      </c>
      <c r="I12" s="128" t="s">
        <v>650</v>
      </c>
      <c r="K12" s="128" t="s">
        <v>651</v>
      </c>
      <c r="M12" s="128" t="s">
        <v>652</v>
      </c>
      <c r="O12" s="128" t="s">
        <v>653</v>
      </c>
      <c r="R12" s="128" t="s">
        <v>40</v>
      </c>
      <c r="S12" s="128" t="s">
        <v>352</v>
      </c>
      <c r="T12" s="128" t="s">
        <v>57</v>
      </c>
      <c r="U12" s="134">
        <v>170</v>
      </c>
      <c r="V12" s="134" t="s">
        <v>2649</v>
      </c>
      <c r="W12" s="134" t="s">
        <v>2791</v>
      </c>
      <c r="X12" s="134" t="s">
        <v>2789</v>
      </c>
      <c r="Z12" s="134" t="s">
        <v>2792</v>
      </c>
      <c r="AA12" s="134" t="s">
        <v>2793</v>
      </c>
    </row>
    <row r="13" spans="1:27" s="128" customFormat="1" ht="216" x14ac:dyDescent="0.25">
      <c r="A13" s="128" t="s">
        <v>2369</v>
      </c>
      <c r="B13" s="128" t="s">
        <v>637</v>
      </c>
      <c r="C13" s="23" t="s">
        <v>638</v>
      </c>
      <c r="D13" s="18" t="s">
        <v>2615</v>
      </c>
      <c r="E13" s="128" t="s">
        <v>654</v>
      </c>
      <c r="F13" s="128" t="s">
        <v>1694</v>
      </c>
      <c r="G13" s="128" t="s">
        <v>1262</v>
      </c>
      <c r="H13" s="128" t="s">
        <v>655</v>
      </c>
      <c r="I13" s="128" t="s">
        <v>656</v>
      </c>
      <c r="K13" s="128" t="s">
        <v>656</v>
      </c>
      <c r="M13" s="128" t="s">
        <v>656</v>
      </c>
      <c r="O13" s="128" t="s">
        <v>656</v>
      </c>
      <c r="Q13" s="128" t="s">
        <v>1464</v>
      </c>
      <c r="R13" s="128" t="s">
        <v>1262</v>
      </c>
      <c r="S13" s="128" t="s">
        <v>1262</v>
      </c>
      <c r="T13" s="128" t="s">
        <v>1262</v>
      </c>
      <c r="U13" s="134" t="s">
        <v>2794</v>
      </c>
      <c r="V13" s="134" t="s">
        <v>2649</v>
      </c>
      <c r="W13" s="135" t="s">
        <v>2736</v>
      </c>
      <c r="X13" s="135" t="s">
        <v>2736</v>
      </c>
      <c r="Y13" s="128" t="s">
        <v>1464</v>
      </c>
      <c r="Z13" s="134" t="s">
        <v>74</v>
      </c>
      <c r="AA13" s="134" t="s">
        <v>2795</v>
      </c>
    </row>
    <row r="14" spans="1:27" s="128" customFormat="1" ht="216" x14ac:dyDescent="0.25">
      <c r="A14" s="128" t="s">
        <v>2370</v>
      </c>
      <c r="B14" s="128" t="s">
        <v>637</v>
      </c>
      <c r="C14" s="23" t="s">
        <v>638</v>
      </c>
      <c r="D14" s="18" t="s">
        <v>2615</v>
      </c>
      <c r="E14" s="128" t="s">
        <v>657</v>
      </c>
      <c r="F14" s="128" t="s">
        <v>1695</v>
      </c>
      <c r="G14" s="128" t="s">
        <v>40</v>
      </c>
      <c r="H14" s="128" t="s">
        <v>658</v>
      </c>
      <c r="I14" s="128" t="s">
        <v>659</v>
      </c>
      <c r="K14" s="128" t="s">
        <v>660</v>
      </c>
      <c r="M14" s="128" t="s">
        <v>661</v>
      </c>
      <c r="O14" s="128" t="s">
        <v>662</v>
      </c>
      <c r="Q14" s="128" t="s">
        <v>1464</v>
      </c>
      <c r="R14" s="128" t="s">
        <v>40</v>
      </c>
      <c r="S14" s="128" t="s">
        <v>1262</v>
      </c>
      <c r="T14" s="128" t="s">
        <v>1262</v>
      </c>
      <c r="U14" s="134">
        <v>83</v>
      </c>
      <c r="V14" s="134" t="s">
        <v>2649</v>
      </c>
      <c r="W14" s="134" t="s">
        <v>2796</v>
      </c>
      <c r="X14" s="134" t="s">
        <v>2797</v>
      </c>
      <c r="Y14" s="128" t="s">
        <v>1464</v>
      </c>
      <c r="Z14" s="134" t="s">
        <v>74</v>
      </c>
      <c r="AA14" s="134" t="s">
        <v>2785</v>
      </c>
    </row>
    <row r="15" spans="1:27" s="128" customFormat="1" ht="216" x14ac:dyDescent="0.25">
      <c r="A15" s="128" t="s">
        <v>2371</v>
      </c>
      <c r="B15" s="128" t="s">
        <v>637</v>
      </c>
      <c r="C15" s="23" t="s">
        <v>638</v>
      </c>
      <c r="D15" s="18" t="s">
        <v>2615</v>
      </c>
      <c r="E15" s="128" t="s">
        <v>663</v>
      </c>
      <c r="F15" s="128" t="s">
        <v>1696</v>
      </c>
      <c r="G15" s="128" t="s">
        <v>40</v>
      </c>
      <c r="H15" s="128" t="s">
        <v>664</v>
      </c>
      <c r="I15" s="128" t="s">
        <v>665</v>
      </c>
      <c r="K15" s="128" t="s">
        <v>666</v>
      </c>
      <c r="M15" s="128" t="s">
        <v>667</v>
      </c>
      <c r="O15" s="128" t="s">
        <v>668</v>
      </c>
      <c r="Q15" s="128" t="s">
        <v>1464</v>
      </c>
      <c r="R15" s="128" t="s">
        <v>40</v>
      </c>
      <c r="S15" s="128" t="s">
        <v>1262</v>
      </c>
      <c r="T15" s="128" t="s">
        <v>1262</v>
      </c>
      <c r="U15" s="134" t="s">
        <v>2798</v>
      </c>
      <c r="V15" s="134" t="s">
        <v>2650</v>
      </c>
      <c r="W15" s="135" t="s">
        <v>2736</v>
      </c>
      <c r="X15" s="135" t="s">
        <v>2736</v>
      </c>
      <c r="Y15" s="128" t="s">
        <v>1464</v>
      </c>
      <c r="Z15" s="134" t="s">
        <v>74</v>
      </c>
      <c r="AA15" s="134" t="s">
        <v>2785</v>
      </c>
    </row>
    <row r="16" spans="1:27" s="128" customFormat="1" ht="216" x14ac:dyDescent="0.25">
      <c r="A16" s="128" t="s">
        <v>2372</v>
      </c>
      <c r="B16" s="128" t="s">
        <v>637</v>
      </c>
      <c r="C16" s="23" t="s">
        <v>638</v>
      </c>
      <c r="D16" s="18" t="s">
        <v>2615</v>
      </c>
      <c r="E16" s="128" t="s">
        <v>669</v>
      </c>
      <c r="F16" s="128" t="s">
        <v>1697</v>
      </c>
      <c r="G16" s="128" t="s">
        <v>40</v>
      </c>
      <c r="H16" s="128" t="s">
        <v>670</v>
      </c>
      <c r="I16" s="128" t="s">
        <v>671</v>
      </c>
      <c r="K16" s="128" t="s">
        <v>659</v>
      </c>
      <c r="M16" s="128" t="s">
        <v>672</v>
      </c>
      <c r="O16" s="128" t="s">
        <v>660</v>
      </c>
      <c r="Q16" s="128" t="s">
        <v>1464</v>
      </c>
      <c r="R16" s="128" t="s">
        <v>40</v>
      </c>
      <c r="S16" s="128" t="s">
        <v>1262</v>
      </c>
      <c r="T16" s="128" t="s">
        <v>1262</v>
      </c>
      <c r="U16" s="134" t="s">
        <v>2799</v>
      </c>
      <c r="V16" s="134" t="s">
        <v>2647</v>
      </c>
      <c r="W16" s="135" t="s">
        <v>2736</v>
      </c>
      <c r="X16" s="135" t="s">
        <v>2736</v>
      </c>
      <c r="Y16" s="128" t="s">
        <v>1464</v>
      </c>
      <c r="Z16" s="134" t="s">
        <v>74</v>
      </c>
      <c r="AA16" s="134" t="s">
        <v>2785</v>
      </c>
    </row>
    <row r="17" spans="1:27" s="128" customFormat="1" ht="216" x14ac:dyDescent="0.25">
      <c r="A17" s="128" t="s">
        <v>2373</v>
      </c>
      <c r="B17" s="128" t="s">
        <v>637</v>
      </c>
      <c r="C17" s="23" t="s">
        <v>638</v>
      </c>
      <c r="D17" s="18" t="s">
        <v>2615</v>
      </c>
      <c r="E17" s="128" t="s">
        <v>673</v>
      </c>
      <c r="F17" s="128" t="s">
        <v>1698</v>
      </c>
      <c r="G17" s="128" t="s">
        <v>40</v>
      </c>
      <c r="H17" s="128" t="s">
        <v>674</v>
      </c>
      <c r="I17" s="128" t="s">
        <v>675</v>
      </c>
      <c r="K17" s="128" t="s">
        <v>676</v>
      </c>
      <c r="M17" s="128" t="s">
        <v>677</v>
      </c>
      <c r="O17" s="128" t="s">
        <v>678</v>
      </c>
      <c r="Q17" s="128" t="s">
        <v>1464</v>
      </c>
      <c r="R17" s="128" t="s">
        <v>40</v>
      </c>
      <c r="S17" s="128" t="s">
        <v>1262</v>
      </c>
      <c r="T17" s="128" t="s">
        <v>1262</v>
      </c>
      <c r="U17" s="134" t="s">
        <v>2800</v>
      </c>
      <c r="V17" s="134" t="s">
        <v>2650</v>
      </c>
      <c r="W17" s="135" t="s">
        <v>2736</v>
      </c>
      <c r="X17" s="135" t="s">
        <v>2736</v>
      </c>
      <c r="Y17" s="128" t="s">
        <v>1464</v>
      </c>
      <c r="Z17" s="134" t="s">
        <v>74</v>
      </c>
      <c r="AA17" s="134" t="s">
        <v>2785</v>
      </c>
    </row>
    <row r="18" spans="1:27" s="128" customFormat="1" ht="216" x14ac:dyDescent="0.25">
      <c r="A18" s="128" t="s">
        <v>2374</v>
      </c>
      <c r="B18" s="128" t="s">
        <v>637</v>
      </c>
      <c r="C18" s="23" t="s">
        <v>638</v>
      </c>
      <c r="D18" s="18" t="s">
        <v>2615</v>
      </c>
      <c r="E18" s="128" t="s">
        <v>679</v>
      </c>
      <c r="F18" s="128" t="s">
        <v>1699</v>
      </c>
      <c r="G18" s="128" t="s">
        <v>40</v>
      </c>
      <c r="H18" s="128" t="s">
        <v>680</v>
      </c>
      <c r="I18" s="128" t="s">
        <v>680</v>
      </c>
      <c r="K18" s="128" t="s">
        <v>680</v>
      </c>
      <c r="M18" s="128" t="s">
        <v>680</v>
      </c>
      <c r="O18" s="128" t="s">
        <v>680</v>
      </c>
      <c r="Q18" s="128" t="s">
        <v>1464</v>
      </c>
      <c r="R18" s="128" t="s">
        <v>40</v>
      </c>
      <c r="S18" s="128" t="s">
        <v>1262</v>
      </c>
      <c r="T18" s="128" t="s">
        <v>1262</v>
      </c>
      <c r="U18" s="134" t="s">
        <v>2801</v>
      </c>
      <c r="V18" s="134" t="s">
        <v>2649</v>
      </c>
      <c r="W18" s="135" t="s">
        <v>2736</v>
      </c>
      <c r="X18" s="135" t="s">
        <v>2736</v>
      </c>
      <c r="Y18" s="128" t="s">
        <v>1464</v>
      </c>
      <c r="Z18" s="134" t="s">
        <v>74</v>
      </c>
      <c r="AA18" s="134" t="s">
        <v>2795</v>
      </c>
    </row>
    <row r="19" spans="1:27" s="128" customFormat="1" ht="216" x14ac:dyDescent="0.25">
      <c r="A19" s="128" t="s">
        <v>2375</v>
      </c>
      <c r="B19" s="128" t="s">
        <v>637</v>
      </c>
      <c r="C19" s="23" t="s">
        <v>638</v>
      </c>
      <c r="D19" s="18" t="s">
        <v>2615</v>
      </c>
      <c r="E19" s="128" t="s">
        <v>681</v>
      </c>
      <c r="F19" s="128" t="s">
        <v>1700</v>
      </c>
      <c r="G19" s="128" t="s">
        <v>40</v>
      </c>
      <c r="H19" s="128" t="s">
        <v>682</v>
      </c>
      <c r="I19" s="128" t="s">
        <v>683</v>
      </c>
      <c r="K19" s="128" t="s">
        <v>644</v>
      </c>
      <c r="M19" s="128" t="s">
        <v>684</v>
      </c>
      <c r="O19" s="128" t="s">
        <v>685</v>
      </c>
      <c r="Q19" s="128" t="s">
        <v>1464</v>
      </c>
      <c r="R19" s="128" t="s">
        <v>40</v>
      </c>
      <c r="S19" s="128" t="s">
        <v>1262</v>
      </c>
      <c r="T19" s="128" t="s">
        <v>1262</v>
      </c>
      <c r="U19" s="134" t="s">
        <v>2802</v>
      </c>
      <c r="V19" s="134" t="s">
        <v>2650</v>
      </c>
      <c r="W19" s="135" t="s">
        <v>2736</v>
      </c>
      <c r="X19" s="135" t="s">
        <v>2736</v>
      </c>
      <c r="Y19" s="128" t="s">
        <v>1464</v>
      </c>
      <c r="Z19" s="134" t="s">
        <v>74</v>
      </c>
      <c r="AA19" s="134" t="s">
        <v>2785</v>
      </c>
    </row>
    <row r="20" spans="1:27" s="128" customFormat="1" ht="216" x14ac:dyDescent="0.25">
      <c r="A20" s="128" t="s">
        <v>2376</v>
      </c>
      <c r="B20" s="128" t="s">
        <v>637</v>
      </c>
      <c r="C20" s="23" t="s">
        <v>638</v>
      </c>
      <c r="D20" s="18" t="s">
        <v>2615</v>
      </c>
      <c r="E20" s="128" t="s">
        <v>686</v>
      </c>
      <c r="F20" s="128" t="s">
        <v>1701</v>
      </c>
      <c r="G20" s="128" t="s">
        <v>40</v>
      </c>
      <c r="H20" s="128" t="s">
        <v>1702</v>
      </c>
      <c r="I20" s="128" t="s">
        <v>1703</v>
      </c>
      <c r="K20" s="128" t="s">
        <v>1703</v>
      </c>
      <c r="M20" s="128" t="s">
        <v>1703</v>
      </c>
      <c r="O20" s="128" t="s">
        <v>1703</v>
      </c>
      <c r="Q20" s="128" t="s">
        <v>1464</v>
      </c>
      <c r="R20" s="128" t="s">
        <v>40</v>
      </c>
      <c r="S20" s="128" t="s">
        <v>1262</v>
      </c>
      <c r="T20" s="128" t="s">
        <v>1262</v>
      </c>
      <c r="U20" s="134" t="s">
        <v>2803</v>
      </c>
      <c r="V20" s="134" t="s">
        <v>2647</v>
      </c>
      <c r="W20" s="135" t="s">
        <v>2736</v>
      </c>
      <c r="X20" s="135" t="s">
        <v>2736</v>
      </c>
      <c r="Y20" s="128" t="s">
        <v>1464</v>
      </c>
      <c r="Z20" s="134" t="s">
        <v>74</v>
      </c>
      <c r="AA20" s="134" t="s">
        <v>2804</v>
      </c>
    </row>
    <row r="21" spans="1:27" s="128" customFormat="1" ht="216" x14ac:dyDescent="0.25">
      <c r="A21" s="128" t="s">
        <v>2377</v>
      </c>
      <c r="B21" s="128" t="s">
        <v>637</v>
      </c>
      <c r="C21" s="23" t="s">
        <v>638</v>
      </c>
      <c r="D21" s="18" t="s">
        <v>2615</v>
      </c>
      <c r="E21" s="128" t="s">
        <v>1708</v>
      </c>
      <c r="F21" s="128" t="s">
        <v>1704</v>
      </c>
      <c r="G21" s="128" t="s">
        <v>40</v>
      </c>
      <c r="H21" s="128" t="s">
        <v>687</v>
      </c>
      <c r="I21" s="128" t="s">
        <v>688</v>
      </c>
      <c r="K21" s="128" t="s">
        <v>689</v>
      </c>
      <c r="M21" s="128" t="s">
        <v>690</v>
      </c>
      <c r="O21" s="128" t="s">
        <v>691</v>
      </c>
      <c r="Q21" s="128" t="s">
        <v>1464</v>
      </c>
      <c r="R21" s="128" t="s">
        <v>40</v>
      </c>
      <c r="S21" s="128" t="s">
        <v>1262</v>
      </c>
      <c r="T21" s="128" t="s">
        <v>1262</v>
      </c>
      <c r="U21" s="134" t="s">
        <v>2805</v>
      </c>
      <c r="V21" s="134" t="s">
        <v>2649</v>
      </c>
      <c r="W21" s="135" t="s">
        <v>2806</v>
      </c>
      <c r="X21" s="134" t="s">
        <v>2797</v>
      </c>
      <c r="Y21" s="128" t="s">
        <v>1464</v>
      </c>
      <c r="Z21" s="135" t="s">
        <v>74</v>
      </c>
      <c r="AA21" s="135" t="s">
        <v>2807</v>
      </c>
    </row>
    <row r="22" spans="1:27" s="128" customFormat="1" ht="216" x14ac:dyDescent="0.25">
      <c r="A22" s="128" t="s">
        <v>2378</v>
      </c>
      <c r="B22" s="128" t="s">
        <v>637</v>
      </c>
      <c r="C22" s="23" t="s">
        <v>638</v>
      </c>
      <c r="D22" s="18" t="s">
        <v>2615</v>
      </c>
      <c r="E22" s="128" t="s">
        <v>692</v>
      </c>
      <c r="F22" s="128" t="s">
        <v>1705</v>
      </c>
      <c r="G22" s="128" t="s">
        <v>40</v>
      </c>
      <c r="H22" s="128" t="s">
        <v>1706</v>
      </c>
      <c r="I22" s="128" t="s">
        <v>1707</v>
      </c>
      <c r="K22" s="128" t="s">
        <v>1707</v>
      </c>
      <c r="M22" s="128" t="s">
        <v>1707</v>
      </c>
      <c r="O22" s="128" t="s">
        <v>1707</v>
      </c>
      <c r="Q22" s="128" t="s">
        <v>1464</v>
      </c>
      <c r="R22" s="128" t="s">
        <v>40</v>
      </c>
      <c r="S22" s="128" t="s">
        <v>1262</v>
      </c>
      <c r="T22" s="128" t="s">
        <v>1262</v>
      </c>
      <c r="U22" s="134" t="s">
        <v>2808</v>
      </c>
      <c r="V22" s="134" t="s">
        <v>2647</v>
      </c>
      <c r="W22" s="135" t="s">
        <v>2736</v>
      </c>
      <c r="X22" s="135" t="s">
        <v>2736</v>
      </c>
      <c r="Y22" s="128" t="s">
        <v>1464</v>
      </c>
      <c r="Z22" s="135" t="s">
        <v>74</v>
      </c>
      <c r="AA22" s="135" t="s">
        <v>2809</v>
      </c>
    </row>
    <row r="23" spans="1:27" s="128" customFormat="1" ht="216" x14ac:dyDescent="0.25">
      <c r="A23" s="128" t="s">
        <v>2379</v>
      </c>
      <c r="B23" s="128" t="s">
        <v>637</v>
      </c>
      <c r="C23" s="23" t="s">
        <v>638</v>
      </c>
      <c r="D23" s="18" t="s">
        <v>2615</v>
      </c>
      <c r="E23" s="128" t="s">
        <v>693</v>
      </c>
      <c r="F23" s="128" t="s">
        <v>694</v>
      </c>
      <c r="G23" s="128" t="s">
        <v>1262</v>
      </c>
      <c r="H23" s="128" t="s">
        <v>695</v>
      </c>
      <c r="I23" s="128" t="s">
        <v>696</v>
      </c>
      <c r="K23" s="128" t="s">
        <v>697</v>
      </c>
      <c r="M23" s="128" t="s">
        <v>698</v>
      </c>
      <c r="O23" s="128" t="s">
        <v>699</v>
      </c>
      <c r="Q23" s="128" t="s">
        <v>1464</v>
      </c>
      <c r="R23" s="128" t="s">
        <v>1262</v>
      </c>
      <c r="S23" s="128" t="s">
        <v>1262</v>
      </c>
      <c r="T23" s="128" t="s">
        <v>1262</v>
      </c>
      <c r="U23" s="134" t="s">
        <v>2736</v>
      </c>
      <c r="V23" s="134" t="s">
        <v>2651</v>
      </c>
      <c r="W23" s="135" t="s">
        <v>2810</v>
      </c>
      <c r="X23" s="134" t="s">
        <v>2736</v>
      </c>
      <c r="Y23" s="128" t="s">
        <v>1464</v>
      </c>
      <c r="Z23" s="135" t="s">
        <v>74</v>
      </c>
      <c r="AA23" s="135" t="s">
        <v>2811</v>
      </c>
    </row>
    <row r="24" spans="1:27" s="9" customFormat="1" ht="108" x14ac:dyDescent="0.25">
      <c r="A24" s="128" t="s">
        <v>2380</v>
      </c>
      <c r="C24" s="9" t="s">
        <v>549</v>
      </c>
      <c r="D24" s="18" t="s">
        <v>2615</v>
      </c>
      <c r="E24" s="9" t="s">
        <v>700</v>
      </c>
      <c r="F24" s="9" t="s">
        <v>701</v>
      </c>
      <c r="G24" s="250" t="s">
        <v>704</v>
      </c>
      <c r="H24" s="9" t="s">
        <v>702</v>
      </c>
      <c r="I24" s="9" t="s">
        <v>703</v>
      </c>
      <c r="J24" s="9">
        <v>0</v>
      </c>
      <c r="K24" s="9" t="s">
        <v>703</v>
      </c>
      <c r="M24" s="9" t="s">
        <v>703</v>
      </c>
      <c r="N24" s="9">
        <v>0</v>
      </c>
      <c r="O24" s="9" t="s">
        <v>703</v>
      </c>
      <c r="P24" s="9">
        <v>0</v>
      </c>
      <c r="Q24" s="9" t="s">
        <v>1464</v>
      </c>
      <c r="R24" s="9" t="s">
        <v>704</v>
      </c>
      <c r="S24" s="128" t="s">
        <v>1262</v>
      </c>
      <c r="T24" s="9" t="s">
        <v>1262</v>
      </c>
      <c r="U24" s="134" t="s">
        <v>3268</v>
      </c>
      <c r="V24" s="134" t="s">
        <v>2647</v>
      </c>
      <c r="W24" s="135" t="s">
        <v>3266</v>
      </c>
      <c r="X24" s="134" t="s">
        <v>3266</v>
      </c>
      <c r="Y24" s="9" t="s">
        <v>1464</v>
      </c>
      <c r="Z24" s="135"/>
      <c r="AA24" s="135" t="s">
        <v>3267</v>
      </c>
    </row>
    <row r="25" spans="1:27" s="128" customFormat="1" ht="132" x14ac:dyDescent="0.25">
      <c r="A25" s="128" t="s">
        <v>2381</v>
      </c>
      <c r="B25" s="128" t="s">
        <v>637</v>
      </c>
      <c r="C25" s="128" t="s">
        <v>549</v>
      </c>
      <c r="D25" s="18" t="s">
        <v>2615</v>
      </c>
      <c r="E25" s="128" t="s">
        <v>700</v>
      </c>
      <c r="F25" s="128" t="s">
        <v>705</v>
      </c>
      <c r="G25" s="251" t="s">
        <v>704</v>
      </c>
      <c r="H25" s="128" t="s">
        <v>706</v>
      </c>
      <c r="I25" s="128" t="s">
        <v>707</v>
      </c>
      <c r="J25" s="128">
        <v>0</v>
      </c>
      <c r="K25" s="128" t="s">
        <v>708</v>
      </c>
      <c r="L25" s="128">
        <v>0</v>
      </c>
      <c r="M25" s="128" t="s">
        <v>709</v>
      </c>
      <c r="N25" s="128">
        <v>0</v>
      </c>
      <c r="O25" s="128" t="s">
        <v>710</v>
      </c>
      <c r="P25" s="128">
        <v>0</v>
      </c>
      <c r="Q25" s="128" t="s">
        <v>1464</v>
      </c>
      <c r="R25" s="128" t="s">
        <v>704</v>
      </c>
      <c r="S25" s="128" t="s">
        <v>1262</v>
      </c>
      <c r="T25" s="128" t="s">
        <v>1262</v>
      </c>
      <c r="U25" s="135" t="s">
        <v>3269</v>
      </c>
      <c r="V25" s="134" t="s">
        <v>2647</v>
      </c>
      <c r="W25" s="135" t="s">
        <v>3266</v>
      </c>
      <c r="X25" s="135" t="s">
        <v>3266</v>
      </c>
      <c r="Y25" s="128" t="s">
        <v>1464</v>
      </c>
      <c r="Z25" s="135"/>
      <c r="AA25" s="135" t="s">
        <v>3270</v>
      </c>
    </row>
    <row r="26" spans="1:27" s="128" customFormat="1" ht="252" x14ac:dyDescent="0.25">
      <c r="A26" s="128" t="s">
        <v>2382</v>
      </c>
      <c r="B26" s="128" t="s">
        <v>637</v>
      </c>
      <c r="C26" s="9" t="s">
        <v>549</v>
      </c>
      <c r="D26" s="18" t="s">
        <v>2615</v>
      </c>
      <c r="E26" s="9" t="s">
        <v>700</v>
      </c>
      <c r="F26" s="9" t="s">
        <v>701</v>
      </c>
      <c r="G26" s="250" t="s">
        <v>704</v>
      </c>
      <c r="H26" s="9" t="s">
        <v>2079</v>
      </c>
      <c r="I26" s="9" t="s">
        <v>2080</v>
      </c>
      <c r="J26" s="165" t="s">
        <v>1530</v>
      </c>
      <c r="K26" s="9"/>
      <c r="L26" s="165"/>
      <c r="M26" s="9"/>
      <c r="N26" s="9"/>
      <c r="O26" s="9"/>
      <c r="P26" s="9"/>
      <c r="Q26" s="9"/>
      <c r="R26" s="9" t="s">
        <v>704</v>
      </c>
      <c r="S26" s="128" t="s">
        <v>352</v>
      </c>
      <c r="T26" s="9" t="s">
        <v>2081</v>
      </c>
      <c r="U26" s="135" t="s">
        <v>3265</v>
      </c>
      <c r="V26" s="134" t="s">
        <v>2647</v>
      </c>
      <c r="W26" s="135" t="s">
        <v>3266</v>
      </c>
      <c r="X26" s="135" t="s">
        <v>3266</v>
      </c>
      <c r="Y26" s="9"/>
      <c r="Z26" s="135"/>
      <c r="AA26" s="135" t="s">
        <v>3267</v>
      </c>
    </row>
    <row r="27" spans="1:27" s="128" customFormat="1" ht="84" x14ac:dyDescent="0.25">
      <c r="A27" s="128" t="s">
        <v>2383</v>
      </c>
      <c r="B27" s="128" t="s">
        <v>637</v>
      </c>
      <c r="C27" s="128" t="s">
        <v>549</v>
      </c>
      <c r="D27" s="18" t="s">
        <v>2615</v>
      </c>
      <c r="E27" s="166" t="s">
        <v>713</v>
      </c>
      <c r="F27" s="166" t="s">
        <v>714</v>
      </c>
      <c r="G27" s="128" t="s">
        <v>40</v>
      </c>
      <c r="H27" s="166" t="s">
        <v>715</v>
      </c>
      <c r="I27" s="166" t="s">
        <v>716</v>
      </c>
      <c r="J27" s="166"/>
      <c r="K27" s="166" t="s">
        <v>717</v>
      </c>
      <c r="L27" s="166"/>
      <c r="M27" s="166" t="s">
        <v>718</v>
      </c>
      <c r="N27" s="166"/>
      <c r="O27" s="166" t="s">
        <v>719</v>
      </c>
      <c r="P27" s="166"/>
      <c r="Q27" s="166" t="s">
        <v>1464</v>
      </c>
      <c r="R27" s="166" t="s">
        <v>40</v>
      </c>
      <c r="S27" s="128" t="s">
        <v>1262</v>
      </c>
      <c r="T27" s="128" t="s">
        <v>1262</v>
      </c>
      <c r="U27" s="166" t="s">
        <v>716</v>
      </c>
      <c r="V27" s="134" t="s">
        <v>2740</v>
      </c>
      <c r="W27" s="135"/>
      <c r="X27" s="135"/>
      <c r="Y27" s="166" t="s">
        <v>1464</v>
      </c>
      <c r="Z27" s="135"/>
      <c r="AA27" s="135" t="s">
        <v>3283</v>
      </c>
    </row>
    <row r="28" spans="1:27" s="128" customFormat="1" ht="84" x14ac:dyDescent="0.25">
      <c r="A28" s="128" t="s">
        <v>2384</v>
      </c>
      <c r="B28" s="128" t="s">
        <v>637</v>
      </c>
      <c r="C28" s="128" t="s">
        <v>549</v>
      </c>
      <c r="D28" s="18" t="s">
        <v>2615</v>
      </c>
      <c r="E28" s="166" t="s">
        <v>713</v>
      </c>
      <c r="F28" s="166" t="s">
        <v>714</v>
      </c>
      <c r="G28" s="128" t="s">
        <v>40</v>
      </c>
      <c r="H28" s="166" t="s">
        <v>720</v>
      </c>
      <c r="I28" s="166" t="s">
        <v>721</v>
      </c>
      <c r="J28" s="166"/>
      <c r="K28" s="166" t="s">
        <v>722</v>
      </c>
      <c r="L28" s="166"/>
      <c r="M28" s="166" t="s">
        <v>723</v>
      </c>
      <c r="N28" s="166"/>
      <c r="O28" s="166" t="s">
        <v>724</v>
      </c>
      <c r="P28" s="166"/>
      <c r="Q28" s="166" t="s">
        <v>1464</v>
      </c>
      <c r="R28" s="166" t="s">
        <v>40</v>
      </c>
      <c r="S28" s="128" t="s">
        <v>1262</v>
      </c>
      <c r="T28" s="128" t="s">
        <v>1262</v>
      </c>
      <c r="U28" s="166" t="s">
        <v>721</v>
      </c>
      <c r="V28" s="134" t="s">
        <v>2740</v>
      </c>
      <c r="W28" s="135"/>
      <c r="X28" s="135"/>
      <c r="Y28" s="166" t="s">
        <v>1464</v>
      </c>
      <c r="Z28" s="135"/>
      <c r="AA28" s="135" t="s">
        <v>3283</v>
      </c>
    </row>
    <row r="29" spans="1:27" s="128" customFormat="1" ht="120" x14ac:dyDescent="0.25">
      <c r="A29" s="128" t="s">
        <v>2385</v>
      </c>
      <c r="B29" s="128" t="s">
        <v>637</v>
      </c>
      <c r="C29" s="128" t="s">
        <v>549</v>
      </c>
      <c r="D29" s="18" t="s">
        <v>2615</v>
      </c>
      <c r="E29" s="166" t="s">
        <v>713</v>
      </c>
      <c r="F29" s="166" t="s">
        <v>399</v>
      </c>
      <c r="G29" s="128" t="s">
        <v>40</v>
      </c>
      <c r="H29" s="166" t="s">
        <v>725</v>
      </c>
      <c r="I29" s="166" t="s">
        <v>726</v>
      </c>
      <c r="J29" s="166"/>
      <c r="K29" s="166" t="s">
        <v>727</v>
      </c>
      <c r="L29" s="166"/>
      <c r="M29" s="166" t="s">
        <v>727</v>
      </c>
      <c r="N29" s="166"/>
      <c r="O29" s="166" t="s">
        <v>727</v>
      </c>
      <c r="P29" s="166"/>
      <c r="Q29" s="166" t="s">
        <v>1464</v>
      </c>
      <c r="R29" s="166" t="s">
        <v>40</v>
      </c>
      <c r="S29" s="128" t="s">
        <v>1262</v>
      </c>
      <c r="T29" s="128" t="s">
        <v>1262</v>
      </c>
      <c r="U29" s="135" t="s">
        <v>74</v>
      </c>
      <c r="V29" s="134" t="s">
        <v>2886</v>
      </c>
      <c r="W29" s="135" t="s">
        <v>3284</v>
      </c>
      <c r="X29" s="135" t="s">
        <v>3285</v>
      </c>
      <c r="Y29" s="166" t="s">
        <v>1464</v>
      </c>
      <c r="Z29" s="135"/>
      <c r="AA29" s="135" t="s">
        <v>3283</v>
      </c>
    </row>
    <row r="30" spans="1:27" s="128" customFormat="1" ht="84" x14ac:dyDescent="0.25">
      <c r="A30" s="128" t="s">
        <v>2386</v>
      </c>
      <c r="B30" s="128" t="s">
        <v>637</v>
      </c>
      <c r="C30" s="128" t="s">
        <v>549</v>
      </c>
      <c r="D30" s="18" t="s">
        <v>2615</v>
      </c>
      <c r="E30" s="166" t="s">
        <v>1991</v>
      </c>
      <c r="F30" s="166" t="s">
        <v>728</v>
      </c>
      <c r="G30" s="252" t="s">
        <v>1709</v>
      </c>
      <c r="H30" s="166" t="s">
        <v>729</v>
      </c>
      <c r="I30" s="166" t="s">
        <v>730</v>
      </c>
      <c r="J30" s="166" t="s">
        <v>1530</v>
      </c>
      <c r="K30" s="166" t="s">
        <v>731</v>
      </c>
      <c r="L30" s="166" t="s">
        <v>1530</v>
      </c>
      <c r="M30" s="166" t="s">
        <v>732</v>
      </c>
      <c r="N30" s="166" t="s">
        <v>1530</v>
      </c>
      <c r="O30" s="166" t="s">
        <v>2082</v>
      </c>
      <c r="P30" s="166" t="s">
        <v>1530</v>
      </c>
      <c r="Q30" s="166" t="s">
        <v>1464</v>
      </c>
      <c r="R30" s="166" t="s">
        <v>1709</v>
      </c>
      <c r="S30" s="128" t="s">
        <v>1262</v>
      </c>
      <c r="T30" s="128" t="s">
        <v>1262</v>
      </c>
      <c r="U30" s="135" t="s">
        <v>3457</v>
      </c>
      <c r="V30" s="134" t="s">
        <v>2740</v>
      </c>
      <c r="W30" s="135"/>
      <c r="X30" s="135"/>
      <c r="Y30" s="166" t="s">
        <v>1464</v>
      </c>
      <c r="Z30" s="135"/>
      <c r="AA30" s="135" t="s">
        <v>3283</v>
      </c>
    </row>
    <row r="31" spans="1:27" s="128" customFormat="1" ht="60" x14ac:dyDescent="0.25">
      <c r="A31" s="128" t="s">
        <v>2387</v>
      </c>
      <c r="B31" s="128" t="s">
        <v>637</v>
      </c>
      <c r="C31" s="128" t="s">
        <v>549</v>
      </c>
      <c r="D31" s="18" t="s">
        <v>2615</v>
      </c>
      <c r="E31" s="166" t="s">
        <v>1992</v>
      </c>
      <c r="F31" s="166" t="s">
        <v>1711</v>
      </c>
      <c r="G31" s="166" t="s">
        <v>1262</v>
      </c>
      <c r="H31" s="166" t="s">
        <v>1710</v>
      </c>
      <c r="I31" s="166" t="s">
        <v>733</v>
      </c>
      <c r="J31" s="166">
        <v>7000</v>
      </c>
      <c r="K31" s="166" t="s">
        <v>734</v>
      </c>
      <c r="L31" s="166">
        <v>14000</v>
      </c>
      <c r="M31" s="166" t="s">
        <v>735</v>
      </c>
      <c r="N31" s="166">
        <v>21000</v>
      </c>
      <c r="O31" s="166" t="s">
        <v>736</v>
      </c>
      <c r="P31" s="166">
        <v>28000</v>
      </c>
      <c r="Q31" s="166" t="s">
        <v>1712</v>
      </c>
      <c r="R31" s="166" t="s">
        <v>1262</v>
      </c>
      <c r="S31" s="128" t="s">
        <v>1262</v>
      </c>
      <c r="T31" s="128" t="s">
        <v>1262</v>
      </c>
      <c r="U31" s="166" t="s">
        <v>733</v>
      </c>
      <c r="V31" s="134" t="s">
        <v>2740</v>
      </c>
      <c r="W31" s="135"/>
      <c r="X31" s="135"/>
      <c r="Y31" s="166" t="s">
        <v>1712</v>
      </c>
      <c r="Z31" s="135"/>
      <c r="AA31" s="135" t="s">
        <v>3283</v>
      </c>
    </row>
    <row r="32" spans="1:27" s="128" customFormat="1" ht="144" x14ac:dyDescent="0.25">
      <c r="A32" s="128" t="s">
        <v>2388</v>
      </c>
      <c r="B32" s="128" t="s">
        <v>637</v>
      </c>
      <c r="C32" s="128" t="s">
        <v>549</v>
      </c>
      <c r="D32" s="18" t="s">
        <v>2615</v>
      </c>
      <c r="E32" s="166" t="s">
        <v>1993</v>
      </c>
      <c r="F32" s="166" t="s">
        <v>1377</v>
      </c>
      <c r="G32" s="166" t="s">
        <v>1262</v>
      </c>
      <c r="H32" s="166" t="s">
        <v>737</v>
      </c>
      <c r="I32" s="166" t="s">
        <v>738</v>
      </c>
      <c r="J32" s="166" t="s">
        <v>1530</v>
      </c>
      <c r="K32" s="166" t="s">
        <v>1994</v>
      </c>
      <c r="L32" s="166" t="s">
        <v>1530</v>
      </c>
      <c r="M32" s="166" t="s">
        <v>1713</v>
      </c>
      <c r="N32" s="166" t="s">
        <v>1530</v>
      </c>
      <c r="O32" s="166" t="s">
        <v>2083</v>
      </c>
      <c r="P32" s="166" t="s">
        <v>1530</v>
      </c>
      <c r="Q32" s="166" t="s">
        <v>1464</v>
      </c>
      <c r="R32" s="166" t="s">
        <v>1262</v>
      </c>
      <c r="S32" s="128" t="s">
        <v>1262</v>
      </c>
      <c r="T32" s="128" t="s">
        <v>1262</v>
      </c>
      <c r="U32" s="135" t="s">
        <v>74</v>
      </c>
      <c r="V32" s="134" t="s">
        <v>2886</v>
      </c>
      <c r="W32" s="135" t="s">
        <v>3286</v>
      </c>
      <c r="X32" s="135" t="s">
        <v>3287</v>
      </c>
      <c r="Y32" s="166" t="s">
        <v>1464</v>
      </c>
      <c r="Z32" s="135"/>
      <c r="AA32" s="135" t="s">
        <v>3283</v>
      </c>
    </row>
    <row r="33" spans="1:27" s="128" customFormat="1" ht="120" x14ac:dyDescent="0.25">
      <c r="A33" s="128" t="s">
        <v>2389</v>
      </c>
      <c r="B33" s="128" t="s">
        <v>637</v>
      </c>
      <c r="C33" s="128" t="s">
        <v>549</v>
      </c>
      <c r="D33" s="18" t="s">
        <v>2615</v>
      </c>
      <c r="E33" s="166" t="s">
        <v>712</v>
      </c>
      <c r="F33" s="166" t="s">
        <v>739</v>
      </c>
      <c r="G33" s="166" t="s">
        <v>1520</v>
      </c>
      <c r="H33" s="166" t="s">
        <v>740</v>
      </c>
      <c r="I33" s="166" t="s">
        <v>741</v>
      </c>
      <c r="J33" s="166" t="s">
        <v>1530</v>
      </c>
      <c r="K33" s="166" t="s">
        <v>1714</v>
      </c>
      <c r="L33" s="166" t="s">
        <v>1996</v>
      </c>
      <c r="M33" s="166" t="s">
        <v>1995</v>
      </c>
      <c r="N33" s="166" t="s">
        <v>1715</v>
      </c>
      <c r="O33" s="166" t="s">
        <v>2084</v>
      </c>
      <c r="P33" s="166"/>
      <c r="Q33" s="166" t="s">
        <v>1716</v>
      </c>
      <c r="R33" s="166" t="s">
        <v>1520</v>
      </c>
      <c r="S33" s="128" t="s">
        <v>352</v>
      </c>
      <c r="T33" s="128" t="s">
        <v>57</v>
      </c>
      <c r="U33" s="135" t="s">
        <v>74</v>
      </c>
      <c r="V33" s="134" t="s">
        <v>2886</v>
      </c>
      <c r="W33" s="135" t="s">
        <v>3286</v>
      </c>
      <c r="X33" s="135" t="s">
        <v>3288</v>
      </c>
      <c r="Y33" s="166" t="s">
        <v>1716</v>
      </c>
      <c r="Z33" s="135"/>
      <c r="AA33" s="135" t="s">
        <v>3283</v>
      </c>
    </row>
    <row r="34" spans="1:27" s="128" customFormat="1" ht="84" x14ac:dyDescent="0.25">
      <c r="A34" s="128" t="s">
        <v>2390</v>
      </c>
      <c r="B34" s="128" t="s">
        <v>637</v>
      </c>
      <c r="C34" s="128" t="s">
        <v>549</v>
      </c>
      <c r="D34" s="18" t="s">
        <v>2615</v>
      </c>
      <c r="E34" s="166" t="s">
        <v>712</v>
      </c>
      <c r="F34" s="166" t="s">
        <v>742</v>
      </c>
      <c r="G34" s="166" t="s">
        <v>1520</v>
      </c>
      <c r="H34" s="166" t="s">
        <v>743</v>
      </c>
      <c r="I34" s="166" t="s">
        <v>1717</v>
      </c>
      <c r="J34" s="166" t="s">
        <v>1530</v>
      </c>
      <c r="K34" s="166" t="s">
        <v>1719</v>
      </c>
      <c r="L34" s="166" t="s">
        <v>1530</v>
      </c>
      <c r="M34" s="166" t="s">
        <v>1720</v>
      </c>
      <c r="N34" s="166" t="s">
        <v>1530</v>
      </c>
      <c r="O34" s="166" t="s">
        <v>744</v>
      </c>
      <c r="P34" s="166" t="s">
        <v>1530</v>
      </c>
      <c r="Q34" s="166" t="s">
        <v>1718</v>
      </c>
      <c r="R34" s="166" t="s">
        <v>1520</v>
      </c>
      <c r="S34" s="128" t="s">
        <v>1262</v>
      </c>
      <c r="T34" s="128" t="s">
        <v>1262</v>
      </c>
      <c r="U34" s="135" t="s">
        <v>3289</v>
      </c>
      <c r="V34" s="134" t="s">
        <v>2649</v>
      </c>
      <c r="W34" s="135" t="s">
        <v>3290</v>
      </c>
      <c r="X34" s="135" t="s">
        <v>3291</v>
      </c>
      <c r="Y34" s="166" t="s">
        <v>1718</v>
      </c>
      <c r="Z34" s="135"/>
      <c r="AA34" s="135" t="s">
        <v>3283</v>
      </c>
    </row>
    <row r="35" spans="1:27" s="128" customFormat="1" ht="117" customHeight="1" x14ac:dyDescent="0.25">
      <c r="A35" s="128" t="s">
        <v>2391</v>
      </c>
      <c r="B35" s="128" t="s">
        <v>637</v>
      </c>
      <c r="C35" s="128" t="s">
        <v>549</v>
      </c>
      <c r="D35" s="18" t="s">
        <v>2615</v>
      </c>
      <c r="E35" s="166" t="s">
        <v>712</v>
      </c>
      <c r="F35" s="166" t="s">
        <v>745</v>
      </c>
      <c r="G35" s="166" t="s">
        <v>1262</v>
      </c>
      <c r="H35" s="166" t="s">
        <v>1998</v>
      </c>
      <c r="I35" s="166" t="s">
        <v>746</v>
      </c>
      <c r="J35" s="166"/>
      <c r="K35" s="166" t="s">
        <v>1997</v>
      </c>
      <c r="L35" s="166"/>
      <c r="M35" s="166" t="s">
        <v>747</v>
      </c>
      <c r="N35" s="166"/>
      <c r="O35" s="166" t="s">
        <v>747</v>
      </c>
      <c r="P35" s="166"/>
      <c r="Q35" s="166" t="s">
        <v>1464</v>
      </c>
      <c r="R35" s="166" t="s">
        <v>1262</v>
      </c>
      <c r="S35" s="128" t="s">
        <v>1262</v>
      </c>
      <c r="T35" s="128" t="s">
        <v>1262</v>
      </c>
      <c r="U35" s="135" t="s">
        <v>3292</v>
      </c>
      <c r="V35" s="134" t="s">
        <v>2649</v>
      </c>
      <c r="W35" s="135" t="s">
        <v>3295</v>
      </c>
      <c r="X35" s="135" t="s">
        <v>3294</v>
      </c>
      <c r="Y35" s="166" t="s">
        <v>1464</v>
      </c>
      <c r="Z35" s="135"/>
      <c r="AA35" s="135" t="s">
        <v>3293</v>
      </c>
    </row>
    <row r="36" spans="1:27" s="170" customFormat="1" ht="132" x14ac:dyDescent="0.25">
      <c r="A36" s="128" t="s">
        <v>2392</v>
      </c>
      <c r="B36" s="167"/>
      <c r="C36" s="167" t="s">
        <v>629</v>
      </c>
      <c r="D36" s="18" t="s">
        <v>2615</v>
      </c>
      <c r="E36" s="167" t="s">
        <v>749</v>
      </c>
      <c r="F36" s="167" t="s">
        <v>750</v>
      </c>
      <c r="G36" s="167">
        <v>29</v>
      </c>
      <c r="H36" s="167" t="s">
        <v>751</v>
      </c>
      <c r="I36" s="168" t="s">
        <v>752</v>
      </c>
      <c r="J36" s="168"/>
      <c r="K36" s="168" t="s">
        <v>753</v>
      </c>
      <c r="L36" s="168"/>
      <c r="M36" s="168" t="s">
        <v>753</v>
      </c>
      <c r="N36" s="168"/>
      <c r="O36" s="167" t="s">
        <v>754</v>
      </c>
      <c r="P36" s="168"/>
      <c r="Q36" s="168">
        <v>2000000</v>
      </c>
      <c r="R36" s="169" t="s">
        <v>755</v>
      </c>
      <c r="S36" s="169" t="s">
        <v>353</v>
      </c>
      <c r="T36" s="167" t="s">
        <v>636</v>
      </c>
      <c r="U36" s="135" t="s">
        <v>3271</v>
      </c>
      <c r="V36" s="134" t="s">
        <v>2649</v>
      </c>
      <c r="W36" s="135" t="s">
        <v>3272</v>
      </c>
      <c r="X36" s="135" t="s">
        <v>3273</v>
      </c>
      <c r="Y36" s="168">
        <v>2000000</v>
      </c>
      <c r="Z36" s="135"/>
      <c r="AA36" s="135" t="s">
        <v>3274</v>
      </c>
    </row>
    <row r="37" spans="1:27" s="170" customFormat="1" ht="120" x14ac:dyDescent="0.25">
      <c r="A37" s="128" t="s">
        <v>2393</v>
      </c>
      <c r="B37" s="167"/>
      <c r="C37" s="167" t="s">
        <v>549</v>
      </c>
      <c r="D37" s="18" t="s">
        <v>2615</v>
      </c>
      <c r="E37" s="9" t="s">
        <v>756</v>
      </c>
      <c r="F37" s="9" t="s">
        <v>757</v>
      </c>
      <c r="G37" s="9">
        <v>14</v>
      </c>
      <c r="H37" s="9" t="s">
        <v>1999</v>
      </c>
      <c r="I37" s="10" t="s">
        <v>759</v>
      </c>
      <c r="J37" s="10">
        <v>75000</v>
      </c>
      <c r="K37" s="9" t="s">
        <v>2000</v>
      </c>
      <c r="L37" s="170">
        <v>150000</v>
      </c>
      <c r="M37" s="168" t="s">
        <v>753</v>
      </c>
      <c r="N37" s="170" t="s">
        <v>760</v>
      </c>
      <c r="O37" s="168" t="s">
        <v>753</v>
      </c>
      <c r="P37" s="170" t="s">
        <v>475</v>
      </c>
      <c r="Q37" s="10">
        <v>300000</v>
      </c>
      <c r="R37" s="11" t="s">
        <v>761</v>
      </c>
      <c r="S37" s="169" t="s">
        <v>353</v>
      </c>
      <c r="T37" s="9" t="s">
        <v>636</v>
      </c>
      <c r="U37" s="135" t="s">
        <v>3271</v>
      </c>
      <c r="V37" s="134" t="s">
        <v>2649</v>
      </c>
      <c r="W37" s="135" t="s">
        <v>3272</v>
      </c>
      <c r="X37" s="135" t="s">
        <v>3273</v>
      </c>
      <c r="Y37" s="10">
        <v>300000</v>
      </c>
      <c r="Z37" s="135"/>
      <c r="AA37" s="135" t="s">
        <v>3274</v>
      </c>
    </row>
    <row r="38" spans="1:27" s="170" customFormat="1" ht="120" x14ac:dyDescent="0.25">
      <c r="A38" s="128" t="s">
        <v>2394</v>
      </c>
      <c r="B38" s="167"/>
      <c r="C38" s="167" t="s">
        <v>549</v>
      </c>
      <c r="D38" s="18" t="s">
        <v>2615</v>
      </c>
      <c r="E38" s="9" t="s">
        <v>762</v>
      </c>
      <c r="F38" s="9" t="s">
        <v>757</v>
      </c>
      <c r="G38" s="9">
        <v>13</v>
      </c>
      <c r="H38" s="9" t="s">
        <v>758</v>
      </c>
      <c r="I38" s="10" t="s">
        <v>759</v>
      </c>
      <c r="J38" s="10" t="s">
        <v>763</v>
      </c>
      <c r="K38" s="9" t="s">
        <v>2000</v>
      </c>
      <c r="L38" s="170" t="s">
        <v>209</v>
      </c>
      <c r="M38" s="168" t="s">
        <v>753</v>
      </c>
      <c r="N38" s="170" t="s">
        <v>764</v>
      </c>
      <c r="O38" s="168" t="s">
        <v>753</v>
      </c>
      <c r="P38" s="170" t="s">
        <v>544</v>
      </c>
      <c r="Q38" s="10">
        <v>200000</v>
      </c>
      <c r="R38" s="11" t="s">
        <v>765</v>
      </c>
      <c r="S38" s="169" t="s">
        <v>353</v>
      </c>
      <c r="T38" s="9" t="s">
        <v>636</v>
      </c>
      <c r="U38" s="135" t="s">
        <v>3271</v>
      </c>
      <c r="V38" s="134" t="s">
        <v>2649</v>
      </c>
      <c r="W38" s="135" t="s">
        <v>3272</v>
      </c>
      <c r="X38" s="135" t="s">
        <v>3273</v>
      </c>
      <c r="Y38" s="10">
        <v>200000</v>
      </c>
      <c r="Z38" s="135"/>
      <c r="AA38" s="135" t="s">
        <v>3274</v>
      </c>
    </row>
    <row r="39" spans="1:27" s="170" customFormat="1" ht="120" x14ac:dyDescent="0.25">
      <c r="A39" s="128" t="s">
        <v>2395</v>
      </c>
      <c r="B39" s="167"/>
      <c r="C39" s="167" t="s">
        <v>549</v>
      </c>
      <c r="D39" s="18" t="s">
        <v>2615</v>
      </c>
      <c r="E39" s="9" t="s">
        <v>766</v>
      </c>
      <c r="F39" s="9" t="s">
        <v>757</v>
      </c>
      <c r="G39" s="9">
        <v>11</v>
      </c>
      <c r="H39" s="9" t="s">
        <v>758</v>
      </c>
      <c r="I39" s="10" t="s">
        <v>759</v>
      </c>
      <c r="J39" s="10" t="s">
        <v>763</v>
      </c>
      <c r="K39" s="9" t="s">
        <v>2000</v>
      </c>
      <c r="L39" s="170" t="s">
        <v>209</v>
      </c>
      <c r="M39" s="168" t="s">
        <v>753</v>
      </c>
      <c r="N39" s="170" t="s">
        <v>764</v>
      </c>
      <c r="O39" s="168" t="s">
        <v>753</v>
      </c>
      <c r="P39" s="170" t="s">
        <v>544</v>
      </c>
      <c r="Q39" s="10">
        <v>200000</v>
      </c>
      <c r="R39" s="11" t="s">
        <v>767</v>
      </c>
      <c r="S39" s="169" t="s">
        <v>353</v>
      </c>
      <c r="T39" s="9" t="s">
        <v>636</v>
      </c>
      <c r="U39" s="135" t="s">
        <v>3271</v>
      </c>
      <c r="V39" s="134" t="s">
        <v>2649</v>
      </c>
      <c r="W39" s="135" t="s">
        <v>3272</v>
      </c>
      <c r="X39" s="135" t="s">
        <v>3273</v>
      </c>
      <c r="Y39" s="10">
        <v>200000</v>
      </c>
      <c r="Z39" s="135"/>
      <c r="AA39" s="135" t="s">
        <v>3274</v>
      </c>
    </row>
    <row r="40" spans="1:27" s="170" customFormat="1" ht="120" x14ac:dyDescent="0.25">
      <c r="A40" s="128" t="s">
        <v>2396</v>
      </c>
      <c r="B40" s="167"/>
      <c r="C40" s="167" t="s">
        <v>549</v>
      </c>
      <c r="D40" s="18" t="s">
        <v>2615</v>
      </c>
      <c r="E40" s="9" t="s">
        <v>768</v>
      </c>
      <c r="F40" s="9" t="s">
        <v>757</v>
      </c>
      <c r="G40" s="9">
        <v>12</v>
      </c>
      <c r="H40" s="9" t="s">
        <v>758</v>
      </c>
      <c r="I40" s="10" t="s">
        <v>759</v>
      </c>
      <c r="J40" s="10" t="s">
        <v>763</v>
      </c>
      <c r="K40" s="9" t="s">
        <v>2000</v>
      </c>
      <c r="L40" s="170" t="s">
        <v>209</v>
      </c>
      <c r="M40" s="168" t="s">
        <v>753</v>
      </c>
      <c r="N40" s="170" t="s">
        <v>764</v>
      </c>
      <c r="O40" s="168" t="s">
        <v>753</v>
      </c>
      <c r="P40" s="170" t="s">
        <v>544</v>
      </c>
      <c r="Q40" s="10">
        <v>200000</v>
      </c>
      <c r="R40" s="11" t="s">
        <v>769</v>
      </c>
      <c r="S40" s="169" t="s">
        <v>353</v>
      </c>
      <c r="T40" s="9" t="s">
        <v>636</v>
      </c>
      <c r="U40" s="135" t="s">
        <v>3271</v>
      </c>
      <c r="V40" s="134" t="s">
        <v>2649</v>
      </c>
      <c r="W40" s="135" t="s">
        <v>3272</v>
      </c>
      <c r="X40" s="135" t="s">
        <v>3273</v>
      </c>
      <c r="Y40" s="10">
        <v>200000</v>
      </c>
      <c r="Z40" s="135"/>
      <c r="AA40" s="135" t="s">
        <v>3274</v>
      </c>
    </row>
    <row r="41" spans="1:27" s="18" customFormat="1" ht="156" x14ac:dyDescent="0.25">
      <c r="A41" s="128" t="s">
        <v>2397</v>
      </c>
      <c r="B41" s="18" t="s">
        <v>207</v>
      </c>
      <c r="C41" s="18" t="s">
        <v>208</v>
      </c>
      <c r="D41" s="18" t="s">
        <v>2615</v>
      </c>
      <c r="E41" s="18" t="s">
        <v>362</v>
      </c>
      <c r="G41" s="18" t="s">
        <v>1262</v>
      </c>
      <c r="H41" s="18" t="s">
        <v>368</v>
      </c>
      <c r="I41" s="18" t="s">
        <v>1262</v>
      </c>
      <c r="J41" s="145"/>
      <c r="K41" s="18" t="s">
        <v>368</v>
      </c>
      <c r="L41" s="145"/>
      <c r="M41" s="18" t="s">
        <v>1262</v>
      </c>
      <c r="N41" s="145"/>
      <c r="O41" s="18" t="s">
        <v>1262</v>
      </c>
      <c r="P41" s="145"/>
      <c r="Q41" s="18" t="s">
        <v>1262</v>
      </c>
      <c r="R41" s="18" t="s">
        <v>1262</v>
      </c>
      <c r="S41" s="18" t="s">
        <v>1262</v>
      </c>
      <c r="T41" s="18" t="s">
        <v>1262</v>
      </c>
      <c r="U41" s="135" t="s">
        <v>1262</v>
      </c>
      <c r="V41" s="134" t="s">
        <v>2651</v>
      </c>
      <c r="W41" s="135" t="s">
        <v>1262</v>
      </c>
      <c r="X41" s="135" t="s">
        <v>1262</v>
      </c>
      <c r="Y41" s="18" t="s">
        <v>1262</v>
      </c>
      <c r="Z41" s="135" t="s">
        <v>1262</v>
      </c>
      <c r="AA41" s="135" t="s">
        <v>1262</v>
      </c>
    </row>
    <row r="42" spans="1:27" s="18" customFormat="1" ht="132" x14ac:dyDescent="0.25">
      <c r="A42" s="128" t="s">
        <v>2398</v>
      </c>
      <c r="B42" s="18" t="s">
        <v>354</v>
      </c>
      <c r="C42" s="18" t="s">
        <v>355</v>
      </c>
      <c r="D42" s="18" t="s">
        <v>2615</v>
      </c>
      <c r="E42" s="18" t="s">
        <v>356</v>
      </c>
      <c r="G42" s="18" t="s">
        <v>1262</v>
      </c>
      <c r="H42" s="18" t="s">
        <v>358</v>
      </c>
      <c r="I42" s="18" t="s">
        <v>1262</v>
      </c>
      <c r="J42" s="145"/>
      <c r="K42" s="18" t="s">
        <v>358</v>
      </c>
      <c r="L42" s="145"/>
      <c r="M42" s="18" t="s">
        <v>1262</v>
      </c>
      <c r="N42" s="145"/>
      <c r="O42" s="18" t="s">
        <v>1262</v>
      </c>
      <c r="P42" s="145"/>
      <c r="Q42" s="18" t="s">
        <v>1262</v>
      </c>
      <c r="R42" s="18" t="s">
        <v>1262</v>
      </c>
      <c r="S42" s="18" t="s">
        <v>1262</v>
      </c>
      <c r="T42" s="18" t="s">
        <v>1262</v>
      </c>
      <c r="U42" s="135" t="s">
        <v>1262</v>
      </c>
      <c r="V42" s="134" t="s">
        <v>2651</v>
      </c>
      <c r="W42" s="135" t="s">
        <v>1262</v>
      </c>
      <c r="X42" s="135" t="s">
        <v>1262</v>
      </c>
      <c r="Y42" s="18" t="s">
        <v>1262</v>
      </c>
      <c r="Z42" s="135" t="s">
        <v>1262</v>
      </c>
      <c r="AA42" s="135" t="s">
        <v>1262</v>
      </c>
    </row>
    <row r="43" spans="1:27" s="18" customFormat="1" ht="132" x14ac:dyDescent="0.25">
      <c r="A43" s="128" t="s">
        <v>2399</v>
      </c>
      <c r="B43" s="18" t="s">
        <v>354</v>
      </c>
      <c r="C43" s="18" t="s">
        <v>355</v>
      </c>
      <c r="D43" s="18" t="s">
        <v>2615</v>
      </c>
      <c r="E43" s="18" t="s">
        <v>361</v>
      </c>
      <c r="G43" s="18" t="s">
        <v>1262</v>
      </c>
      <c r="H43" s="18" t="s">
        <v>359</v>
      </c>
      <c r="I43" s="18" t="s">
        <v>359</v>
      </c>
      <c r="J43" s="145"/>
      <c r="K43" s="18" t="s">
        <v>359</v>
      </c>
      <c r="L43" s="145"/>
      <c r="M43" s="18" t="s">
        <v>359</v>
      </c>
      <c r="N43" s="145"/>
      <c r="O43" s="18" t="s">
        <v>359</v>
      </c>
      <c r="P43" s="145"/>
      <c r="Q43" s="18" t="s">
        <v>1262</v>
      </c>
      <c r="R43" s="18" t="s">
        <v>1262</v>
      </c>
      <c r="S43" s="18" t="s">
        <v>1262</v>
      </c>
      <c r="T43" s="18" t="s">
        <v>1262</v>
      </c>
      <c r="U43" s="135" t="s">
        <v>3275</v>
      </c>
      <c r="V43" s="134" t="s">
        <v>2647</v>
      </c>
      <c r="W43" s="135" t="s">
        <v>1262</v>
      </c>
      <c r="X43" s="135" t="s">
        <v>1262</v>
      </c>
      <c r="Y43" s="18" t="s">
        <v>1262</v>
      </c>
      <c r="Z43" s="135" t="s">
        <v>1262</v>
      </c>
      <c r="AA43" s="135" t="s">
        <v>3279</v>
      </c>
    </row>
    <row r="44" spans="1:27" s="18" customFormat="1" ht="276" x14ac:dyDescent="0.25">
      <c r="A44" s="128" t="s">
        <v>2400</v>
      </c>
      <c r="B44" s="18" t="s">
        <v>207</v>
      </c>
      <c r="C44" s="18" t="s">
        <v>208</v>
      </c>
      <c r="D44" s="18" t="s">
        <v>2615</v>
      </c>
      <c r="E44" s="18" t="s">
        <v>360</v>
      </c>
      <c r="G44" s="18" t="s">
        <v>1262</v>
      </c>
      <c r="H44" s="18" t="s">
        <v>363</v>
      </c>
      <c r="I44" s="18" t="s">
        <v>1404</v>
      </c>
      <c r="J44" s="145"/>
      <c r="K44" s="18" t="s">
        <v>1404</v>
      </c>
      <c r="L44" s="145"/>
      <c r="M44" s="18" t="s">
        <v>1404</v>
      </c>
      <c r="N44" s="145"/>
      <c r="O44" s="18" t="s">
        <v>1404</v>
      </c>
      <c r="P44" s="145"/>
      <c r="Q44" s="18" t="s">
        <v>1262</v>
      </c>
      <c r="R44" s="18" t="s">
        <v>1262</v>
      </c>
      <c r="S44" s="18" t="s">
        <v>1262</v>
      </c>
      <c r="T44" s="18" t="s">
        <v>1262</v>
      </c>
      <c r="U44" s="135" t="s">
        <v>3276</v>
      </c>
      <c r="V44" s="134" t="s">
        <v>2649</v>
      </c>
      <c r="W44" s="135" t="s">
        <v>3277</v>
      </c>
      <c r="X44" s="135" t="s">
        <v>3278</v>
      </c>
      <c r="Y44" s="18" t="s">
        <v>1262</v>
      </c>
      <c r="Z44" s="135" t="s">
        <v>1262</v>
      </c>
      <c r="AA44" s="135" t="s">
        <v>3280</v>
      </c>
    </row>
    <row r="45" spans="1:27" s="18" customFormat="1" ht="216" x14ac:dyDescent="0.25">
      <c r="A45" s="128" t="s">
        <v>2401</v>
      </c>
      <c r="B45" s="18" t="s">
        <v>366</v>
      </c>
      <c r="C45" s="18" t="s">
        <v>365</v>
      </c>
      <c r="D45" s="18" t="s">
        <v>2615</v>
      </c>
      <c r="E45" s="18" t="s">
        <v>364</v>
      </c>
      <c r="G45" s="18" t="s">
        <v>1262</v>
      </c>
      <c r="H45" s="18" t="s">
        <v>367</v>
      </c>
      <c r="I45" s="18" t="s">
        <v>367</v>
      </c>
      <c r="J45" s="145"/>
      <c r="K45" s="18" t="s">
        <v>367</v>
      </c>
      <c r="L45" s="145"/>
      <c r="M45" s="18" t="s">
        <v>367</v>
      </c>
      <c r="N45" s="145"/>
      <c r="O45" s="18" t="s">
        <v>367</v>
      </c>
      <c r="P45" s="145"/>
      <c r="Q45" s="18" t="s">
        <v>1262</v>
      </c>
      <c r="R45" s="18" t="s">
        <v>1262</v>
      </c>
      <c r="S45" s="18" t="s">
        <v>1262</v>
      </c>
      <c r="T45" s="18" t="s">
        <v>1262</v>
      </c>
      <c r="U45" s="135" t="s">
        <v>1262</v>
      </c>
      <c r="V45" s="134" t="s">
        <v>2651</v>
      </c>
      <c r="W45" s="135" t="s">
        <v>1262</v>
      </c>
      <c r="X45" s="135" t="s">
        <v>1262</v>
      </c>
      <c r="Y45" s="18" t="s">
        <v>1262</v>
      </c>
      <c r="Z45" s="135" t="s">
        <v>1262</v>
      </c>
      <c r="AA45" s="135" t="s">
        <v>1262</v>
      </c>
    </row>
    <row r="46" spans="1:27" s="128" customFormat="1" x14ac:dyDescent="0.25">
      <c r="U46" s="135"/>
      <c r="V46" s="134" t="s">
        <v>2654</v>
      </c>
      <c r="W46" s="135"/>
      <c r="X46" s="135"/>
      <c r="Z46" s="135"/>
      <c r="AA46" s="135"/>
    </row>
    <row r="47" spans="1:27" s="128" customFormat="1" x14ac:dyDescent="0.25">
      <c r="U47" s="135"/>
      <c r="V47" s="135"/>
      <c r="W47" s="135"/>
      <c r="X47" s="135"/>
      <c r="Z47" s="135"/>
      <c r="AA47" s="135"/>
    </row>
    <row r="48" spans="1:27" s="128" customFormat="1" x14ac:dyDescent="0.25">
      <c r="U48" s="135"/>
      <c r="V48" s="135"/>
      <c r="W48" s="135"/>
      <c r="X48" s="135"/>
      <c r="Z48" s="135"/>
      <c r="AA48" s="135"/>
    </row>
    <row r="49" spans="21:27" s="128" customFormat="1" x14ac:dyDescent="0.25">
      <c r="U49" s="135"/>
      <c r="V49" s="135"/>
      <c r="W49" s="135"/>
      <c r="X49" s="135"/>
      <c r="Z49" s="135"/>
      <c r="AA49" s="135"/>
    </row>
    <row r="50" spans="21:27" s="128" customFormat="1" x14ac:dyDescent="0.25">
      <c r="U50" s="135"/>
      <c r="V50" s="135"/>
      <c r="W50" s="135"/>
      <c r="X50" s="135"/>
      <c r="Z50" s="135"/>
      <c r="AA50" s="135"/>
    </row>
    <row r="51" spans="21:27" s="128" customFormat="1" x14ac:dyDescent="0.25">
      <c r="U51" s="135"/>
      <c r="V51" s="135"/>
      <c r="W51" s="135"/>
      <c r="X51" s="135"/>
      <c r="Z51" s="135"/>
      <c r="AA51" s="135"/>
    </row>
  </sheetData>
  <sheetProtection selectLockedCells="1"/>
  <mergeCells count="33">
    <mergeCell ref="A1:T1"/>
    <mergeCell ref="A2:T2"/>
    <mergeCell ref="A3:A6"/>
    <mergeCell ref="B3:B6"/>
    <mergeCell ref="C3:C6"/>
    <mergeCell ref="D3:D6"/>
    <mergeCell ref="I3:P3"/>
    <mergeCell ref="Z3:Z6"/>
    <mergeCell ref="V3:V6"/>
    <mergeCell ref="AA3:AA6"/>
    <mergeCell ref="I4:J4"/>
    <mergeCell ref="K4:L4"/>
    <mergeCell ref="M4:N4"/>
    <mergeCell ref="O4:P4"/>
    <mergeCell ref="I5:J5"/>
    <mergeCell ref="O5:P5"/>
    <mergeCell ref="R3:R6"/>
    <mergeCell ref="S3:S6"/>
    <mergeCell ref="P7:P8"/>
    <mergeCell ref="Q7:Q8"/>
    <mergeCell ref="E3:E6"/>
    <mergeCell ref="F3:F6"/>
    <mergeCell ref="H3:H6"/>
    <mergeCell ref="K5:L5"/>
    <mergeCell ref="M5:N5"/>
    <mergeCell ref="G3:G6"/>
    <mergeCell ref="Q3:Q6"/>
    <mergeCell ref="Y7:Y8"/>
    <mergeCell ref="W3:W6"/>
    <mergeCell ref="X3:X6"/>
    <mergeCell ref="Y3:Y6"/>
    <mergeCell ref="T3:T6"/>
    <mergeCell ref="U3:U6"/>
  </mergeCells>
  <conditionalFormatting sqref="V7:V46">
    <cfRule type="containsText" dxfId="379" priority="63" stopIfTrue="1" operator="containsText" text="Target Met">
      <formula>NOT(ISERROR(SEARCH("Target Met",V7)))</formula>
    </cfRule>
  </conditionalFormatting>
  <conditionalFormatting sqref="V7:V46">
    <cfRule type="containsText" dxfId="378" priority="57" stopIfTrue="1" operator="containsText" text="Not Applicable">
      <formula>NOT(ISERROR(SEARCH("Not Applicable",V7)))</formula>
    </cfRule>
    <cfRule type="containsText" priority="58" stopIfTrue="1" operator="containsText" text="Not Applicable">
      <formula>NOT(ISERROR(SEARCH("Not Applicable",V7)))</formula>
    </cfRule>
    <cfRule type="containsText" dxfId="377" priority="59" stopIfTrue="1" operator="containsText" text="Target Exceeded">
      <formula>NOT(ISERROR(SEARCH("Target Exceeded",V7)))</formula>
    </cfRule>
    <cfRule type="containsText" dxfId="376" priority="60" stopIfTrue="1" operator="containsText" text="Target Partially Met">
      <formula>NOT(ISERROR(SEARCH("Target Partially Met",V7)))</formula>
    </cfRule>
    <cfRule type="containsText" priority="61" stopIfTrue="1" operator="containsText" text="Target Partially Met">
      <formula>NOT(ISERROR(SEARCH("Target Partially Met",V7)))</formula>
    </cfRule>
    <cfRule type="containsText" dxfId="375" priority="62" stopIfTrue="1" operator="containsText" text="Nil Achieved">
      <formula>NOT(ISERROR(SEARCH("Nil Achieved",V7)))</formula>
    </cfRule>
  </conditionalFormatting>
  <conditionalFormatting sqref="V36:V40">
    <cfRule type="containsText" dxfId="374" priority="42" stopIfTrue="1" operator="containsText" text="Target Met">
      <formula>NOT(ISERROR(SEARCH("Target Met",V36)))</formula>
    </cfRule>
  </conditionalFormatting>
  <conditionalFormatting sqref="V36:V40">
    <cfRule type="containsText" dxfId="373" priority="36" stopIfTrue="1" operator="containsText" text="Not Applicable">
      <formula>NOT(ISERROR(SEARCH("Not Applicable",V36)))</formula>
    </cfRule>
    <cfRule type="containsText" priority="37" stopIfTrue="1" operator="containsText" text="Not Applicable">
      <formula>NOT(ISERROR(SEARCH("Not Applicable",V36)))</formula>
    </cfRule>
    <cfRule type="containsText" dxfId="372" priority="38" stopIfTrue="1" operator="containsText" text="Target Exceeded">
      <formula>NOT(ISERROR(SEARCH("Target Exceeded",V36)))</formula>
    </cfRule>
    <cfRule type="containsText" dxfId="371" priority="39" stopIfTrue="1" operator="containsText" text="Target Partially Met">
      <formula>NOT(ISERROR(SEARCH("Target Partially Met",V36)))</formula>
    </cfRule>
    <cfRule type="containsText" priority="40" stopIfTrue="1" operator="containsText" text="Target Partially Met">
      <formula>NOT(ISERROR(SEARCH("Target Partially Met",V36)))</formula>
    </cfRule>
    <cfRule type="containsText" dxfId="370" priority="41" stopIfTrue="1" operator="containsText" text="Nil Achieved">
      <formula>NOT(ISERROR(SEARCH("Nil Achieved",V36)))</formula>
    </cfRule>
  </conditionalFormatting>
  <conditionalFormatting sqref="V41:V45">
    <cfRule type="containsText" dxfId="369" priority="35" stopIfTrue="1" operator="containsText" text="Target Met">
      <formula>NOT(ISERROR(SEARCH("Target Met",V41)))</formula>
    </cfRule>
  </conditionalFormatting>
  <conditionalFormatting sqref="V41:V45">
    <cfRule type="containsText" dxfId="368" priority="29" stopIfTrue="1" operator="containsText" text="Not Applicable">
      <formula>NOT(ISERROR(SEARCH("Not Applicable",V41)))</formula>
    </cfRule>
    <cfRule type="containsText" priority="30" stopIfTrue="1" operator="containsText" text="Not Applicable">
      <formula>NOT(ISERROR(SEARCH("Not Applicable",V41)))</formula>
    </cfRule>
    <cfRule type="containsText" dxfId="367" priority="31" stopIfTrue="1" operator="containsText" text="Target Exceeded">
      <formula>NOT(ISERROR(SEARCH("Target Exceeded",V41)))</formula>
    </cfRule>
    <cfRule type="containsText" dxfId="366" priority="32" stopIfTrue="1" operator="containsText" text="Target Partially Met">
      <formula>NOT(ISERROR(SEARCH("Target Partially Met",V41)))</formula>
    </cfRule>
    <cfRule type="containsText" priority="33" stopIfTrue="1" operator="containsText" text="Target Partially Met">
      <formula>NOT(ISERROR(SEARCH("Target Partially Met",V41)))</formula>
    </cfRule>
    <cfRule type="containsText" dxfId="365" priority="34" stopIfTrue="1" operator="containsText" text="Nil Achieved">
      <formula>NOT(ISERROR(SEARCH("Nil Achieved",V41)))</formula>
    </cfRule>
  </conditionalFormatting>
  <conditionalFormatting sqref="V27:V28">
    <cfRule type="containsText" dxfId="364" priority="28" stopIfTrue="1" operator="containsText" text="Target Met">
      <formula>NOT(ISERROR(SEARCH("Target Met",V27)))</formula>
    </cfRule>
  </conditionalFormatting>
  <conditionalFormatting sqref="V27:V28">
    <cfRule type="containsText" dxfId="363" priority="22" stopIfTrue="1" operator="containsText" text="Not Applicable">
      <formula>NOT(ISERROR(SEARCH("Not Applicable",V27)))</formula>
    </cfRule>
    <cfRule type="containsText" priority="23" stopIfTrue="1" operator="containsText" text="Not Applicable">
      <formula>NOT(ISERROR(SEARCH("Not Applicable",V27)))</formula>
    </cfRule>
    <cfRule type="containsText" dxfId="362" priority="24" stopIfTrue="1" operator="containsText" text="Target Exceeded">
      <formula>NOT(ISERROR(SEARCH("Target Exceeded",V27)))</formula>
    </cfRule>
    <cfRule type="containsText" dxfId="361" priority="25" stopIfTrue="1" operator="containsText" text="Target Partially Met">
      <formula>NOT(ISERROR(SEARCH("Target Partially Met",V27)))</formula>
    </cfRule>
    <cfRule type="containsText" priority="26" stopIfTrue="1" operator="containsText" text="Target Partially Met">
      <formula>NOT(ISERROR(SEARCH("Target Partially Met",V27)))</formula>
    </cfRule>
    <cfRule type="containsText" dxfId="360" priority="27" stopIfTrue="1" operator="containsText" text="Nil Achieved">
      <formula>NOT(ISERROR(SEARCH("Nil Achieved",V27)))</formula>
    </cfRule>
  </conditionalFormatting>
  <conditionalFormatting sqref="V29">
    <cfRule type="containsText" dxfId="359" priority="21" stopIfTrue="1" operator="containsText" text="Target Met">
      <formula>NOT(ISERROR(SEARCH("Target Met",V29)))</formula>
    </cfRule>
  </conditionalFormatting>
  <conditionalFormatting sqref="V29">
    <cfRule type="containsText" dxfId="358" priority="15" stopIfTrue="1" operator="containsText" text="Not Applicable">
      <formula>NOT(ISERROR(SEARCH("Not Applicable",V29)))</formula>
    </cfRule>
    <cfRule type="containsText" priority="16" stopIfTrue="1" operator="containsText" text="Not Applicable">
      <formula>NOT(ISERROR(SEARCH("Not Applicable",V29)))</formula>
    </cfRule>
    <cfRule type="containsText" dxfId="357" priority="17" stopIfTrue="1" operator="containsText" text="Target Exceeded">
      <formula>NOT(ISERROR(SEARCH("Target Exceeded",V29)))</formula>
    </cfRule>
    <cfRule type="containsText" dxfId="356" priority="18" stopIfTrue="1" operator="containsText" text="Target Partially Met">
      <formula>NOT(ISERROR(SEARCH("Target Partially Met",V29)))</formula>
    </cfRule>
    <cfRule type="containsText" priority="19" stopIfTrue="1" operator="containsText" text="Target Partially Met">
      <formula>NOT(ISERROR(SEARCH("Target Partially Met",V29)))</formula>
    </cfRule>
    <cfRule type="containsText" dxfId="355" priority="20" stopIfTrue="1" operator="containsText" text="Nil Achieved">
      <formula>NOT(ISERROR(SEARCH("Nil Achieved",V29)))</formula>
    </cfRule>
  </conditionalFormatting>
  <conditionalFormatting sqref="V30:V32">
    <cfRule type="containsText" dxfId="354" priority="14" stopIfTrue="1" operator="containsText" text="Target Met">
      <formula>NOT(ISERROR(SEARCH("Target Met",V30)))</formula>
    </cfRule>
  </conditionalFormatting>
  <conditionalFormatting sqref="V30:V32">
    <cfRule type="containsText" dxfId="353" priority="8" stopIfTrue="1" operator="containsText" text="Not Applicable">
      <formula>NOT(ISERROR(SEARCH("Not Applicable",V30)))</formula>
    </cfRule>
    <cfRule type="containsText" priority="9" stopIfTrue="1" operator="containsText" text="Not Applicable">
      <formula>NOT(ISERROR(SEARCH("Not Applicable",V30)))</formula>
    </cfRule>
    <cfRule type="containsText" dxfId="352" priority="10" stopIfTrue="1" operator="containsText" text="Target Exceeded">
      <formula>NOT(ISERROR(SEARCH("Target Exceeded",V30)))</formula>
    </cfRule>
    <cfRule type="containsText" dxfId="351" priority="11" stopIfTrue="1" operator="containsText" text="Target Partially Met">
      <formula>NOT(ISERROR(SEARCH("Target Partially Met",V30)))</formula>
    </cfRule>
    <cfRule type="containsText" priority="12" stopIfTrue="1" operator="containsText" text="Target Partially Met">
      <formula>NOT(ISERROR(SEARCH("Target Partially Met",V30)))</formula>
    </cfRule>
    <cfRule type="containsText" dxfId="350" priority="13" stopIfTrue="1" operator="containsText" text="Nil Achieved">
      <formula>NOT(ISERROR(SEARCH("Nil Achieved",V30)))</formula>
    </cfRule>
  </conditionalFormatting>
  <conditionalFormatting sqref="V33">
    <cfRule type="containsText" dxfId="349" priority="7" stopIfTrue="1" operator="containsText" text="Target Met">
      <formula>NOT(ISERROR(SEARCH("Target Met",V33)))</formula>
    </cfRule>
  </conditionalFormatting>
  <conditionalFormatting sqref="V33">
    <cfRule type="containsText" dxfId="348" priority="1" stopIfTrue="1" operator="containsText" text="Not Applicable">
      <formula>NOT(ISERROR(SEARCH("Not Applicable",V33)))</formula>
    </cfRule>
    <cfRule type="containsText" priority="2" stopIfTrue="1" operator="containsText" text="Not Applicable">
      <formula>NOT(ISERROR(SEARCH("Not Applicable",V33)))</formula>
    </cfRule>
    <cfRule type="containsText" dxfId="347" priority="3" stopIfTrue="1" operator="containsText" text="Target Exceeded">
      <formula>NOT(ISERROR(SEARCH("Target Exceeded",V33)))</formula>
    </cfRule>
    <cfRule type="containsText" dxfId="346" priority="4" stopIfTrue="1" operator="containsText" text="Target Partially Met">
      <formula>NOT(ISERROR(SEARCH("Target Partially Met",V33)))</formula>
    </cfRule>
    <cfRule type="containsText" priority="5" stopIfTrue="1" operator="containsText" text="Target Partially Met">
      <formula>NOT(ISERROR(SEARCH("Target Partially Met",V33)))</formula>
    </cfRule>
    <cfRule type="containsText" dxfId="345" priority="6" stopIfTrue="1" operator="containsText" text="Nil Achieved">
      <formula>NOT(ISERROR(SEARCH("Nil Achieved",V33)))</formula>
    </cfRule>
  </conditionalFormatting>
  <pageMargins left="0.70866141732283472" right="0.70866141732283472" top="0.74803149606299213" bottom="0.74803149606299213" header="0.31496062992125984" footer="0.31496062992125984"/>
  <pageSetup paperSize="9" scale="75" firstPageNumber="101" orientation="landscape" useFirstPageNumber="1" r:id="rId1"/>
  <headerFooter>
    <oddFooter>Page &amp;P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[12]Sheet1!#REF!</xm:f>
          </x14:formula1>
          <xm:sqref>V7:V26 V34:V46</xm:sqref>
        </x14:dataValidation>
        <x14:dataValidation type="list" allowBlank="1" showInputMessage="1" showErrorMessage="1">
          <x14:formula1>
            <xm:f>[13]Sheet1!#REF!</xm:f>
          </x14:formula1>
          <xm:sqref>V27:V33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3771</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3771</v>
      </c>
    </row>
    <row r="13" spans="1:14" s="267" customFormat="1" ht="18" x14ac:dyDescent="0.25"/>
    <row r="14" spans="1:14" s="267" customFormat="1" ht="18" x14ac:dyDescent="0.25">
      <c r="D14" s="273">
        <v>1.1000000000000001</v>
      </c>
      <c r="E14" s="272" t="s">
        <v>3553</v>
      </c>
      <c r="F14" s="267">
        <v>8</v>
      </c>
    </row>
    <row r="15" spans="1:14" s="267" customFormat="1" ht="18.75" x14ac:dyDescent="0.3">
      <c r="D15" s="267" t="s">
        <v>3549</v>
      </c>
      <c r="E15" s="285" t="s">
        <v>3551</v>
      </c>
      <c r="F15" s="267">
        <v>6</v>
      </c>
    </row>
    <row r="16" spans="1:14" s="267" customFormat="1" ht="18" x14ac:dyDescent="0.25">
      <c r="D16" s="267" t="s">
        <v>3550</v>
      </c>
      <c r="E16" s="272" t="s">
        <v>3552</v>
      </c>
      <c r="F16" s="267">
        <v>2</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3772</v>
      </c>
      <c r="F45" s="275" t="s">
        <v>3627</v>
      </c>
      <c r="G45" s="275" t="s">
        <v>3772</v>
      </c>
    </row>
    <row r="48" spans="4:7" ht="18.75" x14ac:dyDescent="0.3">
      <c r="D48" s="273">
        <v>2.1</v>
      </c>
      <c r="E48" s="267" t="s">
        <v>3842</v>
      </c>
      <c r="F48" s="267"/>
      <c r="G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3773</v>
      </c>
      <c r="F75" s="292">
        <v>0</v>
      </c>
      <c r="G75" s="275" t="s">
        <v>3773</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16" orientation="portrait" useFirstPageNumber="1" r:id="rId1"/>
  <headerFooter>
    <oddFooter>Page &amp;P</oddFooter>
  </headerFooter>
  <rowBreaks count="1" manualBreakCount="1">
    <brk id="46"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4"/>
  <sheetViews>
    <sheetView view="pageBreakPreview" zoomScale="90" zoomScaleNormal="100" zoomScaleSheetLayoutView="90" workbookViewId="0">
      <pane ySplit="6" topLeftCell="A7" activePane="bottomLeft" state="frozen"/>
      <selection pane="bottomLeft" activeCell="A7" sqref="A7"/>
    </sheetView>
  </sheetViews>
  <sheetFormatPr defaultColWidth="14" defaultRowHeight="12" x14ac:dyDescent="0.25"/>
  <cols>
    <col min="1" max="1" width="14" style="18"/>
    <col min="2" max="2" width="0" style="18" hidden="1" customWidth="1"/>
    <col min="3" max="3" width="30.140625" style="18" hidden="1" customWidth="1"/>
    <col min="4" max="4" width="16.7109375" style="18" customWidth="1"/>
    <col min="5" max="5" width="14" style="18"/>
    <col min="6" max="6" width="0" style="18" hidden="1" customWidth="1"/>
    <col min="7" max="9" width="14" style="18"/>
    <col min="10" max="20" width="0" style="18" hidden="1" customWidth="1"/>
    <col min="21" max="22" width="13.42578125" style="135" customWidth="1"/>
    <col min="23" max="23" width="11" style="135" customWidth="1"/>
    <col min="24" max="24" width="13.42578125" style="135" customWidth="1"/>
    <col min="25" max="25" width="14" style="18"/>
    <col min="26" max="26" width="10.42578125" style="135" customWidth="1"/>
    <col min="27" max="27" width="12.140625" style="135" customWidth="1"/>
    <col min="28" max="16384" width="14" style="18"/>
  </cols>
  <sheetData>
    <row r="1" spans="1:27" s="141" customFormat="1" ht="15" customHeight="1" x14ac:dyDescent="0.25">
      <c r="A1" s="313" t="s">
        <v>1845</v>
      </c>
      <c r="B1" s="313"/>
      <c r="C1" s="313"/>
      <c r="D1" s="313"/>
      <c r="E1" s="313"/>
      <c r="F1" s="313"/>
      <c r="G1" s="313"/>
      <c r="H1" s="313"/>
      <c r="I1" s="313"/>
      <c r="J1" s="313"/>
      <c r="K1" s="313"/>
      <c r="L1" s="313"/>
      <c r="M1" s="313"/>
      <c r="N1" s="313"/>
      <c r="O1" s="313"/>
      <c r="P1" s="313"/>
      <c r="Q1" s="313"/>
      <c r="R1" s="313"/>
      <c r="S1" s="313"/>
      <c r="T1" s="313"/>
      <c r="U1" s="137"/>
      <c r="V1" s="146"/>
      <c r="W1" s="189"/>
      <c r="X1" s="137"/>
      <c r="Y1" s="191"/>
      <c r="Z1" s="189"/>
      <c r="AA1" s="189"/>
    </row>
    <row r="2" spans="1:27" s="141" customFormat="1" ht="18" customHeight="1" x14ac:dyDescent="0.25">
      <c r="A2" s="313" t="s">
        <v>2560</v>
      </c>
      <c r="B2" s="313"/>
      <c r="C2" s="313"/>
      <c r="D2" s="313"/>
      <c r="E2" s="313"/>
      <c r="F2" s="313"/>
      <c r="G2" s="313"/>
      <c r="H2" s="313"/>
      <c r="I2" s="313"/>
      <c r="J2" s="313"/>
      <c r="K2" s="313"/>
      <c r="L2" s="313"/>
      <c r="M2" s="313"/>
      <c r="N2" s="313"/>
      <c r="O2" s="313"/>
      <c r="P2" s="313"/>
      <c r="Q2" s="313"/>
      <c r="R2" s="313"/>
      <c r="S2" s="313"/>
      <c r="T2" s="313"/>
      <c r="U2" s="137"/>
      <c r="V2" s="146"/>
      <c r="W2" s="189"/>
      <c r="X2" s="137"/>
      <c r="Y2" s="191"/>
      <c r="Z2" s="189"/>
      <c r="AA2" s="189"/>
    </row>
    <row r="3" spans="1:27" s="141" customFormat="1" ht="25.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1" customFormat="1" ht="21" customHeight="1" x14ac:dyDescent="0.25">
      <c r="A6" s="313"/>
      <c r="B6" s="313"/>
      <c r="C6" s="313"/>
      <c r="D6" s="313"/>
      <c r="E6" s="313"/>
      <c r="F6" s="313"/>
      <c r="G6" s="313"/>
      <c r="H6" s="313"/>
      <c r="I6" s="190" t="s">
        <v>15</v>
      </c>
      <c r="J6" s="190" t="s">
        <v>16</v>
      </c>
      <c r="K6" s="190" t="s">
        <v>15</v>
      </c>
      <c r="L6" s="190" t="s">
        <v>16</v>
      </c>
      <c r="M6" s="190" t="s">
        <v>15</v>
      </c>
      <c r="N6" s="190" t="s">
        <v>16</v>
      </c>
      <c r="O6" s="190" t="s">
        <v>15</v>
      </c>
      <c r="P6" s="190" t="s">
        <v>16</v>
      </c>
      <c r="Q6" s="313"/>
      <c r="R6" s="313"/>
      <c r="S6" s="313"/>
      <c r="T6" s="313"/>
      <c r="U6" s="316"/>
      <c r="V6" s="316"/>
      <c r="W6" s="316"/>
      <c r="X6" s="316"/>
      <c r="Y6" s="313"/>
      <c r="Z6" s="316"/>
      <c r="AA6" s="319"/>
    </row>
    <row r="7" spans="1:27" s="9" customFormat="1" ht="84" x14ac:dyDescent="0.25">
      <c r="A7" s="9" t="s">
        <v>2350</v>
      </c>
      <c r="B7" s="9" t="s">
        <v>596</v>
      </c>
      <c r="C7" s="9" t="s">
        <v>208</v>
      </c>
      <c r="D7" s="18" t="s">
        <v>2614</v>
      </c>
      <c r="E7" s="9" t="s">
        <v>597</v>
      </c>
      <c r="F7" s="9" t="s">
        <v>598</v>
      </c>
      <c r="G7" s="9" t="s">
        <v>1262</v>
      </c>
      <c r="H7" s="9" t="s">
        <v>599</v>
      </c>
      <c r="I7" s="9" t="s">
        <v>599</v>
      </c>
      <c r="J7" s="9" t="s">
        <v>60</v>
      </c>
      <c r="Q7" s="9" t="s">
        <v>600</v>
      </c>
      <c r="R7" s="9" t="s">
        <v>1262</v>
      </c>
      <c r="S7" s="9" t="s">
        <v>1262</v>
      </c>
      <c r="T7" s="9" t="s">
        <v>1262</v>
      </c>
      <c r="U7" s="134" t="s">
        <v>74</v>
      </c>
      <c r="V7" s="134" t="s">
        <v>2716</v>
      </c>
      <c r="W7" s="134" t="s">
        <v>2717</v>
      </c>
      <c r="X7" s="134" t="s">
        <v>2718</v>
      </c>
      <c r="Y7" s="9" t="s">
        <v>600</v>
      </c>
      <c r="Z7" s="134">
        <v>0</v>
      </c>
      <c r="AA7" s="134" t="s">
        <v>2719</v>
      </c>
    </row>
    <row r="8" spans="1:27" s="9" customFormat="1" ht="96" x14ac:dyDescent="0.25">
      <c r="A8" s="9" t="s">
        <v>2351</v>
      </c>
      <c r="B8" s="9" t="s">
        <v>601</v>
      </c>
      <c r="C8" s="9" t="s">
        <v>355</v>
      </c>
      <c r="D8" s="18" t="s">
        <v>2614</v>
      </c>
      <c r="E8" s="9" t="s">
        <v>602</v>
      </c>
      <c r="F8" s="9" t="s">
        <v>603</v>
      </c>
      <c r="G8" s="9" t="s">
        <v>1262</v>
      </c>
      <c r="H8" s="9" t="s">
        <v>604</v>
      </c>
      <c r="I8" s="9" t="s">
        <v>60</v>
      </c>
      <c r="K8" s="9" t="s">
        <v>605</v>
      </c>
      <c r="M8" s="9" t="s">
        <v>606</v>
      </c>
      <c r="Q8" s="9" t="s">
        <v>600</v>
      </c>
      <c r="R8" s="9" t="s">
        <v>1262</v>
      </c>
      <c r="S8" s="9" t="s">
        <v>1262</v>
      </c>
      <c r="T8" s="9" t="s">
        <v>1262</v>
      </c>
      <c r="U8" s="134" t="s">
        <v>2720</v>
      </c>
      <c r="V8" s="134" t="s">
        <v>2721</v>
      </c>
      <c r="W8" s="134" t="s">
        <v>2722</v>
      </c>
      <c r="X8" s="134"/>
      <c r="Y8" s="9" t="s">
        <v>600</v>
      </c>
      <c r="Z8" s="134">
        <v>0</v>
      </c>
      <c r="AA8" s="134" t="s">
        <v>2723</v>
      </c>
    </row>
    <row r="9" spans="1:27" s="9" customFormat="1" ht="72" x14ac:dyDescent="0.25">
      <c r="A9" s="9" t="s">
        <v>2352</v>
      </c>
      <c r="B9" s="9" t="s">
        <v>601</v>
      </c>
      <c r="C9" s="9" t="s">
        <v>355</v>
      </c>
      <c r="D9" s="18" t="s">
        <v>2614</v>
      </c>
      <c r="E9" s="9" t="s">
        <v>607</v>
      </c>
      <c r="F9" s="9">
        <v>23270</v>
      </c>
      <c r="G9" s="9" t="s">
        <v>1262</v>
      </c>
      <c r="H9" s="9" t="s">
        <v>608</v>
      </c>
      <c r="I9" s="131">
        <v>0.05</v>
      </c>
      <c r="K9" s="131">
        <v>0.1</v>
      </c>
      <c r="M9" s="131">
        <v>0.15</v>
      </c>
      <c r="O9" s="131">
        <v>0.2</v>
      </c>
      <c r="Q9" s="9" t="s">
        <v>600</v>
      </c>
      <c r="R9" s="9" t="s">
        <v>1262</v>
      </c>
      <c r="S9" s="9" t="s">
        <v>352</v>
      </c>
      <c r="U9" s="134" t="s">
        <v>2724</v>
      </c>
      <c r="V9" s="134" t="s">
        <v>2725</v>
      </c>
      <c r="W9" s="134" t="s">
        <v>2726</v>
      </c>
      <c r="X9" s="134"/>
      <c r="Y9" s="9" t="s">
        <v>600</v>
      </c>
      <c r="Z9" s="134"/>
      <c r="AA9" s="134" t="s">
        <v>2727</v>
      </c>
    </row>
    <row r="10" spans="1:27" s="9" customFormat="1" ht="72" x14ac:dyDescent="0.25">
      <c r="A10" s="9" t="s">
        <v>2353</v>
      </c>
      <c r="B10" s="9" t="s">
        <v>601</v>
      </c>
      <c r="C10" s="9" t="s">
        <v>586</v>
      </c>
      <c r="D10" s="18" t="s">
        <v>2614</v>
      </c>
      <c r="E10" s="9" t="s">
        <v>609</v>
      </c>
      <c r="F10" s="9" t="s">
        <v>610</v>
      </c>
      <c r="G10" s="9" t="s">
        <v>1262</v>
      </c>
      <c r="H10" s="9" t="s">
        <v>611</v>
      </c>
      <c r="I10" s="9" t="s">
        <v>590</v>
      </c>
      <c r="J10" s="9" t="s">
        <v>1559</v>
      </c>
      <c r="K10" s="9" t="s">
        <v>612</v>
      </c>
      <c r="L10" s="9" t="s">
        <v>544</v>
      </c>
      <c r="Q10" s="9" t="s">
        <v>613</v>
      </c>
      <c r="R10" s="9" t="s">
        <v>1262</v>
      </c>
      <c r="S10" s="9" t="s">
        <v>352</v>
      </c>
      <c r="T10" s="9" t="s">
        <v>57</v>
      </c>
      <c r="U10" s="134" t="s">
        <v>2728</v>
      </c>
      <c r="V10" s="134" t="s">
        <v>2725</v>
      </c>
      <c r="W10" s="134" t="s">
        <v>2729</v>
      </c>
      <c r="X10" s="134"/>
      <c r="Y10" s="9" t="s">
        <v>613</v>
      </c>
      <c r="Z10" s="134"/>
      <c r="AA10" s="134" t="s">
        <v>2723</v>
      </c>
    </row>
    <row r="11" spans="1:27" s="9" customFormat="1" ht="72" x14ac:dyDescent="0.25">
      <c r="A11" s="9" t="s">
        <v>2354</v>
      </c>
      <c r="B11" s="9" t="s">
        <v>614</v>
      </c>
      <c r="C11" s="9" t="s">
        <v>586</v>
      </c>
      <c r="D11" s="18" t="s">
        <v>2614</v>
      </c>
      <c r="E11" s="9" t="s">
        <v>615</v>
      </c>
      <c r="F11" s="9" t="s">
        <v>616</v>
      </c>
      <c r="G11" s="9" t="s">
        <v>40</v>
      </c>
      <c r="H11" s="9" t="s">
        <v>617</v>
      </c>
      <c r="I11" s="9" t="s">
        <v>1977</v>
      </c>
      <c r="J11" s="9" t="s">
        <v>1976</v>
      </c>
      <c r="Q11" s="9" t="s">
        <v>1976</v>
      </c>
      <c r="R11" s="9" t="s">
        <v>86</v>
      </c>
      <c r="S11" s="9" t="s">
        <v>352</v>
      </c>
      <c r="T11" s="9" t="s">
        <v>57</v>
      </c>
      <c r="U11" s="134" t="s">
        <v>2730</v>
      </c>
      <c r="V11" s="134" t="s">
        <v>2721</v>
      </c>
      <c r="W11" s="134" t="s">
        <v>2731</v>
      </c>
      <c r="X11" s="134" t="s">
        <v>2732</v>
      </c>
      <c r="Y11" s="9" t="s">
        <v>1976</v>
      </c>
      <c r="Z11" s="134"/>
      <c r="AA11" s="134"/>
    </row>
    <row r="12" spans="1:27" s="9" customFormat="1" ht="48" x14ac:dyDescent="0.25">
      <c r="A12" s="9" t="s">
        <v>2355</v>
      </c>
      <c r="B12" s="9" t="s">
        <v>532</v>
      </c>
      <c r="C12" s="164" t="s">
        <v>618</v>
      </c>
      <c r="D12" s="18" t="s">
        <v>2614</v>
      </c>
      <c r="E12" s="9" t="s">
        <v>619</v>
      </c>
      <c r="F12" s="9" t="s">
        <v>1985</v>
      </c>
      <c r="G12" s="9" t="s">
        <v>1262</v>
      </c>
      <c r="H12" s="9" t="s">
        <v>620</v>
      </c>
      <c r="I12" s="9" t="s">
        <v>621</v>
      </c>
      <c r="J12" s="9" t="s">
        <v>1979</v>
      </c>
      <c r="K12" s="9" t="s">
        <v>1982</v>
      </c>
      <c r="L12" s="9" t="s">
        <v>1980</v>
      </c>
      <c r="M12" s="9" t="s">
        <v>1983</v>
      </c>
      <c r="N12" s="9" t="s">
        <v>1981</v>
      </c>
      <c r="O12" s="9" t="s">
        <v>1984</v>
      </c>
      <c r="P12" s="9" t="s">
        <v>1978</v>
      </c>
      <c r="Q12" s="9" t="s">
        <v>1978</v>
      </c>
      <c r="R12" s="9" t="s">
        <v>1262</v>
      </c>
      <c r="S12" s="9" t="s">
        <v>352</v>
      </c>
      <c r="T12" s="9" t="s">
        <v>57</v>
      </c>
      <c r="U12" s="134">
        <v>4</v>
      </c>
      <c r="V12" s="134" t="s">
        <v>2733</v>
      </c>
      <c r="W12" s="134" t="s">
        <v>2734</v>
      </c>
      <c r="X12" s="134"/>
      <c r="Y12" s="9" t="s">
        <v>1978</v>
      </c>
      <c r="Z12" s="134"/>
      <c r="AA12" s="134" t="s">
        <v>2735</v>
      </c>
    </row>
    <row r="13" spans="1:27" s="9" customFormat="1" ht="108" x14ac:dyDescent="0.25">
      <c r="A13" s="9" t="s">
        <v>2356</v>
      </c>
      <c r="B13" s="9" t="s">
        <v>622</v>
      </c>
      <c r="C13" s="18" t="s">
        <v>586</v>
      </c>
      <c r="D13" s="18" t="s">
        <v>2614</v>
      </c>
      <c r="E13" s="9" t="s">
        <v>623</v>
      </c>
      <c r="F13" s="9" t="s">
        <v>624</v>
      </c>
      <c r="G13" s="9">
        <v>36</v>
      </c>
      <c r="H13" s="9" t="s">
        <v>1986</v>
      </c>
      <c r="I13" s="10" t="s">
        <v>60</v>
      </c>
      <c r="J13" s="10"/>
      <c r="K13" s="10" t="s">
        <v>625</v>
      </c>
      <c r="Q13" s="10">
        <v>16000000</v>
      </c>
      <c r="R13" s="11" t="s">
        <v>626</v>
      </c>
      <c r="S13" s="9" t="s">
        <v>353</v>
      </c>
      <c r="T13" s="9" t="s">
        <v>627</v>
      </c>
      <c r="U13" s="134" t="s">
        <v>74</v>
      </c>
      <c r="V13" s="134" t="s">
        <v>2736</v>
      </c>
      <c r="W13" s="134" t="s">
        <v>2737</v>
      </c>
      <c r="X13" s="134" t="s">
        <v>2738</v>
      </c>
      <c r="Y13" s="10">
        <v>16000000</v>
      </c>
      <c r="Z13" s="134"/>
      <c r="AA13" s="134"/>
    </row>
    <row r="14" spans="1:27" s="9" customFormat="1" ht="132" x14ac:dyDescent="0.25">
      <c r="A14" s="9" t="s">
        <v>2357</v>
      </c>
      <c r="B14" s="9" t="s">
        <v>628</v>
      </c>
      <c r="C14" s="18" t="s">
        <v>629</v>
      </c>
      <c r="D14" s="18" t="s">
        <v>2614</v>
      </c>
      <c r="E14" s="9" t="s">
        <v>630</v>
      </c>
      <c r="F14" s="9" t="s">
        <v>631</v>
      </c>
      <c r="G14" s="9" t="s">
        <v>40</v>
      </c>
      <c r="H14" s="9" t="s">
        <v>632</v>
      </c>
      <c r="I14" s="10" t="s">
        <v>633</v>
      </c>
      <c r="J14" s="10"/>
      <c r="K14" s="10" t="s">
        <v>634</v>
      </c>
      <c r="O14" s="9" t="s">
        <v>632</v>
      </c>
      <c r="Q14" s="10">
        <v>16000000</v>
      </c>
      <c r="R14" s="11" t="s">
        <v>86</v>
      </c>
      <c r="S14" s="9" t="s">
        <v>353</v>
      </c>
      <c r="T14" s="9" t="s">
        <v>636</v>
      </c>
      <c r="U14" s="134" t="s">
        <v>2739</v>
      </c>
      <c r="V14" s="134" t="s">
        <v>2740</v>
      </c>
      <c r="W14" s="134"/>
      <c r="X14" s="134"/>
      <c r="Y14" s="10">
        <v>16000000</v>
      </c>
      <c r="Z14" s="134">
        <v>0</v>
      </c>
      <c r="AA14" s="134" t="s">
        <v>2741</v>
      </c>
    </row>
    <row r="15" spans="1:27" ht="168" x14ac:dyDescent="0.25">
      <c r="A15" s="9" t="s">
        <v>2358</v>
      </c>
      <c r="B15" s="18" t="s">
        <v>207</v>
      </c>
      <c r="C15" s="18" t="s">
        <v>208</v>
      </c>
      <c r="D15" s="18" t="s">
        <v>2614</v>
      </c>
      <c r="E15" s="18" t="s">
        <v>362</v>
      </c>
      <c r="G15" s="18" t="s">
        <v>1262</v>
      </c>
      <c r="H15" s="18" t="s">
        <v>368</v>
      </c>
      <c r="I15" s="18" t="s">
        <v>1262</v>
      </c>
      <c r="J15" s="145"/>
      <c r="K15" s="18" t="s">
        <v>368</v>
      </c>
      <c r="L15" s="145"/>
      <c r="M15" s="18" t="s">
        <v>1262</v>
      </c>
      <c r="N15" s="145"/>
      <c r="O15" s="18" t="s">
        <v>1262</v>
      </c>
      <c r="P15" s="145"/>
      <c r="Q15" s="18" t="s">
        <v>1262</v>
      </c>
      <c r="R15" s="18" t="s">
        <v>1262</v>
      </c>
      <c r="S15" s="18" t="s">
        <v>1262</v>
      </c>
      <c r="T15" s="18" t="s">
        <v>1262</v>
      </c>
      <c r="U15" s="134"/>
      <c r="V15" s="134" t="s">
        <v>2654</v>
      </c>
      <c r="W15" s="134"/>
      <c r="X15" s="134"/>
      <c r="Y15" s="18" t="s">
        <v>1262</v>
      </c>
      <c r="Z15" s="134"/>
      <c r="AA15" s="134"/>
    </row>
    <row r="16" spans="1:27" ht="132" x14ac:dyDescent="0.25">
      <c r="A16" s="9" t="s">
        <v>2359</v>
      </c>
      <c r="B16" s="18" t="s">
        <v>354</v>
      </c>
      <c r="C16" s="18" t="s">
        <v>355</v>
      </c>
      <c r="D16" s="18" t="s">
        <v>2614</v>
      </c>
      <c r="E16" s="18" t="s">
        <v>356</v>
      </c>
      <c r="G16" s="18" t="s">
        <v>1262</v>
      </c>
      <c r="H16" s="18" t="s">
        <v>358</v>
      </c>
      <c r="I16" s="18" t="s">
        <v>1262</v>
      </c>
      <c r="J16" s="145"/>
      <c r="K16" s="18" t="s">
        <v>358</v>
      </c>
      <c r="L16" s="145"/>
      <c r="M16" s="18" t="s">
        <v>1262</v>
      </c>
      <c r="N16" s="145"/>
      <c r="O16" s="18" t="s">
        <v>1262</v>
      </c>
      <c r="P16" s="145"/>
      <c r="Q16" s="18" t="s">
        <v>1262</v>
      </c>
      <c r="R16" s="18" t="s">
        <v>1262</v>
      </c>
      <c r="S16" s="18" t="s">
        <v>1262</v>
      </c>
      <c r="T16" s="18" t="s">
        <v>1262</v>
      </c>
      <c r="U16" s="134"/>
      <c r="V16" s="134" t="s">
        <v>2654</v>
      </c>
      <c r="W16" s="134"/>
      <c r="X16" s="134"/>
      <c r="Y16" s="18" t="s">
        <v>1262</v>
      </c>
      <c r="Z16" s="134"/>
      <c r="AA16" s="134"/>
    </row>
    <row r="17" spans="1:27" ht="144" x14ac:dyDescent="0.25">
      <c r="A17" s="9" t="s">
        <v>2360</v>
      </c>
      <c r="B17" s="18" t="s">
        <v>354</v>
      </c>
      <c r="C17" s="18" t="s">
        <v>355</v>
      </c>
      <c r="D17" s="18" t="s">
        <v>2614</v>
      </c>
      <c r="E17" s="18" t="s">
        <v>361</v>
      </c>
      <c r="G17" s="18" t="s">
        <v>1262</v>
      </c>
      <c r="H17" s="18" t="s">
        <v>359</v>
      </c>
      <c r="I17" s="18" t="s">
        <v>359</v>
      </c>
      <c r="J17" s="145"/>
      <c r="K17" s="18" t="s">
        <v>359</v>
      </c>
      <c r="L17" s="145"/>
      <c r="M17" s="18" t="s">
        <v>359</v>
      </c>
      <c r="N17" s="145"/>
      <c r="O17" s="18" t="s">
        <v>359</v>
      </c>
      <c r="P17" s="145"/>
      <c r="Q17" s="18" t="s">
        <v>1262</v>
      </c>
      <c r="R17" s="18" t="s">
        <v>1262</v>
      </c>
      <c r="S17" s="18" t="s">
        <v>1262</v>
      </c>
      <c r="T17" s="18" t="s">
        <v>1262</v>
      </c>
      <c r="U17" s="134"/>
      <c r="V17" s="134" t="s">
        <v>2654</v>
      </c>
      <c r="W17" s="134"/>
      <c r="X17" s="134"/>
      <c r="Y17" s="18" t="s">
        <v>1262</v>
      </c>
      <c r="Z17" s="134"/>
      <c r="AA17" s="134"/>
    </row>
    <row r="18" spans="1:27" ht="252" x14ac:dyDescent="0.25">
      <c r="A18" s="9" t="s">
        <v>2361</v>
      </c>
      <c r="B18" s="18" t="s">
        <v>207</v>
      </c>
      <c r="C18" s="18" t="s">
        <v>208</v>
      </c>
      <c r="D18" s="18" t="s">
        <v>2614</v>
      </c>
      <c r="E18" s="18" t="s">
        <v>360</v>
      </c>
      <c r="G18" s="18" t="s">
        <v>1262</v>
      </c>
      <c r="H18" s="18" t="s">
        <v>363</v>
      </c>
      <c r="I18" s="18" t="s">
        <v>1404</v>
      </c>
      <c r="J18" s="145"/>
      <c r="K18" s="18" t="s">
        <v>1404</v>
      </c>
      <c r="L18" s="145"/>
      <c r="M18" s="18" t="s">
        <v>1404</v>
      </c>
      <c r="N18" s="145"/>
      <c r="O18" s="18" t="s">
        <v>1404</v>
      </c>
      <c r="P18" s="145"/>
      <c r="Q18" s="18" t="s">
        <v>1262</v>
      </c>
      <c r="R18" s="18" t="s">
        <v>1262</v>
      </c>
      <c r="S18" s="18" t="s">
        <v>1262</v>
      </c>
      <c r="T18" s="18" t="s">
        <v>1262</v>
      </c>
      <c r="U18" s="134"/>
      <c r="V18" s="134" t="s">
        <v>2654</v>
      </c>
      <c r="W18" s="134"/>
      <c r="X18" s="134"/>
      <c r="Y18" s="18" t="s">
        <v>1262</v>
      </c>
      <c r="Z18" s="134"/>
      <c r="AA18" s="134"/>
    </row>
    <row r="19" spans="1:27" ht="216" x14ac:dyDescent="0.25">
      <c r="A19" s="9" t="s">
        <v>2362</v>
      </c>
      <c r="B19" s="18" t="s">
        <v>366</v>
      </c>
      <c r="C19" s="18" t="s">
        <v>365</v>
      </c>
      <c r="D19" s="18" t="s">
        <v>2614</v>
      </c>
      <c r="E19" s="18" t="s">
        <v>364</v>
      </c>
      <c r="G19" s="18" t="s">
        <v>1262</v>
      </c>
      <c r="H19" s="18" t="s">
        <v>367</v>
      </c>
      <c r="I19" s="18" t="s">
        <v>367</v>
      </c>
      <c r="J19" s="145"/>
      <c r="K19" s="18" t="s">
        <v>367</v>
      </c>
      <c r="L19" s="145"/>
      <c r="M19" s="18" t="s">
        <v>367</v>
      </c>
      <c r="N19" s="145"/>
      <c r="O19" s="18" t="s">
        <v>367</v>
      </c>
      <c r="P19" s="145"/>
      <c r="Q19" s="18" t="s">
        <v>1262</v>
      </c>
      <c r="R19" s="18" t="s">
        <v>1262</v>
      </c>
      <c r="S19" s="18" t="s">
        <v>1262</v>
      </c>
      <c r="T19" s="18" t="s">
        <v>1262</v>
      </c>
      <c r="U19" s="134"/>
      <c r="V19" s="134" t="s">
        <v>2654</v>
      </c>
      <c r="W19" s="134"/>
      <c r="X19" s="134"/>
      <c r="Y19" s="18" t="s">
        <v>1262</v>
      </c>
      <c r="Z19" s="134"/>
      <c r="AA19" s="134"/>
    </row>
    <row r="20" spans="1:27" x14ac:dyDescent="0.25">
      <c r="U20" s="134"/>
      <c r="V20" s="134" t="s">
        <v>2654</v>
      </c>
      <c r="W20" s="134"/>
      <c r="X20" s="134"/>
      <c r="Z20" s="134"/>
      <c r="AA20" s="134"/>
    </row>
    <row r="21" spans="1:27" x14ac:dyDescent="0.25">
      <c r="U21" s="134"/>
      <c r="X21" s="134"/>
    </row>
    <row r="22" spans="1:27" x14ac:dyDescent="0.25">
      <c r="U22" s="134"/>
      <c r="X22" s="134"/>
    </row>
    <row r="23" spans="1:27" x14ac:dyDescent="0.25">
      <c r="U23" s="134"/>
      <c r="X23" s="134"/>
    </row>
    <row r="24" spans="1:27" x14ac:dyDescent="0.25">
      <c r="U24" s="134"/>
      <c r="X24" s="134"/>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7:V20">
    <cfRule type="containsText" dxfId="344" priority="7" stopIfTrue="1" operator="containsText" text="Target Met">
      <formula>NOT(ISERROR(SEARCH("Target Met",V7)))</formula>
    </cfRule>
  </conditionalFormatting>
  <conditionalFormatting sqref="V7:V20">
    <cfRule type="containsText" dxfId="34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342" priority="3" stopIfTrue="1" operator="containsText" text="Target Exceeded">
      <formula>NOT(ISERROR(SEARCH("Target Exceeded",V7)))</formula>
    </cfRule>
    <cfRule type="containsText" dxfId="34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340"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2" firstPageNumber="118"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[10]Sheet1!#REF!</xm:f>
          </x14:formula1>
          <xm:sqref>V7:V20</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3776</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3776</v>
      </c>
    </row>
    <row r="13" spans="1:14" s="267" customFormat="1" ht="18" x14ac:dyDescent="0.25"/>
    <row r="14" spans="1:14" s="267" customFormat="1" ht="18" x14ac:dyDescent="0.25">
      <c r="D14" s="273">
        <v>1.1000000000000001</v>
      </c>
      <c r="E14" s="272" t="s">
        <v>3553</v>
      </c>
      <c r="F14" s="267">
        <v>13</v>
      </c>
    </row>
    <row r="15" spans="1:14" s="267" customFormat="1" ht="18.75" x14ac:dyDescent="0.3">
      <c r="D15" s="267" t="s">
        <v>3549</v>
      </c>
      <c r="E15" s="285" t="s">
        <v>3551</v>
      </c>
      <c r="F15" s="267">
        <v>5</v>
      </c>
    </row>
    <row r="16" spans="1:14" s="267" customFormat="1" ht="18" x14ac:dyDescent="0.25">
      <c r="D16" s="267" t="s">
        <v>3550</v>
      </c>
      <c r="E16" s="272" t="s">
        <v>3552</v>
      </c>
      <c r="F16" s="267">
        <v>8</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3777</v>
      </c>
      <c r="F45" s="275" t="s">
        <v>3627</v>
      </c>
      <c r="G45" s="275" t="s">
        <v>3777</v>
      </c>
    </row>
    <row r="47" spans="4:7" ht="18.75" x14ac:dyDescent="0.3">
      <c r="D47" s="267"/>
      <c r="E47" s="267"/>
      <c r="F47" s="267"/>
    </row>
    <row r="48" spans="4:7" ht="18.75" x14ac:dyDescent="0.3">
      <c r="D48" s="273">
        <v>2.1</v>
      </c>
      <c r="E48" s="267" t="s">
        <v>3842</v>
      </c>
      <c r="F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3778</v>
      </c>
      <c r="F75" s="286">
        <v>0</v>
      </c>
      <c r="G75" s="275" t="s">
        <v>3778</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22" orientation="portrait" useFirstPageNumber="1" r:id="rId1"/>
  <headerFooter>
    <oddFooter>Page &amp;P</oddFooter>
  </headerFooter>
  <rowBreaks count="1" manualBreakCount="1">
    <brk id="46"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4"/>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2" width="13.42578125" style="18"/>
    <col min="3" max="3" width="30.140625" style="18" hidden="1" customWidth="1"/>
    <col min="4" max="4" width="16.7109375" style="18" hidden="1" customWidth="1"/>
    <col min="5" max="5" width="13.42578125" style="18"/>
    <col min="6" max="6" width="0" style="18" hidden="1" customWidth="1"/>
    <col min="7" max="8" width="13.42578125" style="18"/>
    <col min="9" max="9" width="12.7109375" style="18" customWidth="1"/>
    <col min="10" max="10" width="10" style="18" hidden="1" customWidth="1"/>
    <col min="11" max="11" width="15.28515625" style="18" hidden="1" customWidth="1"/>
    <col min="12" max="12" width="10.140625" style="18" hidden="1" customWidth="1"/>
    <col min="13" max="13" width="13.5703125" style="18" hidden="1" customWidth="1"/>
    <col min="14" max="14" width="10.140625" style="18" hidden="1" customWidth="1"/>
    <col min="15" max="15" width="12.7109375" style="18" hidden="1" customWidth="1"/>
    <col min="16" max="16" width="10.140625" style="18" hidden="1" customWidth="1"/>
    <col min="17"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1845</v>
      </c>
      <c r="B1" s="313"/>
      <c r="C1" s="313"/>
      <c r="D1" s="313"/>
      <c r="E1" s="313"/>
      <c r="F1" s="313"/>
      <c r="G1" s="313"/>
      <c r="H1" s="313"/>
      <c r="I1" s="313"/>
      <c r="J1" s="313"/>
      <c r="K1" s="313"/>
      <c r="L1" s="313"/>
      <c r="M1" s="313"/>
      <c r="N1" s="313"/>
      <c r="O1" s="313"/>
      <c r="P1" s="313"/>
      <c r="Q1" s="313"/>
      <c r="R1" s="313"/>
      <c r="S1" s="313"/>
      <c r="T1" s="313"/>
      <c r="U1" s="137"/>
      <c r="V1" s="146"/>
      <c r="W1" s="189"/>
      <c r="X1" s="137"/>
      <c r="Y1" s="191"/>
      <c r="Z1" s="189"/>
      <c r="AA1" s="189"/>
    </row>
    <row r="2" spans="1:27" s="141" customFormat="1" ht="18" customHeight="1" x14ac:dyDescent="0.25">
      <c r="A2" s="313" t="s">
        <v>2562</v>
      </c>
      <c r="B2" s="313"/>
      <c r="C2" s="313"/>
      <c r="D2" s="313"/>
      <c r="E2" s="313"/>
      <c r="F2" s="313"/>
      <c r="G2" s="313"/>
      <c r="H2" s="313"/>
      <c r="I2" s="313"/>
      <c r="J2" s="313"/>
      <c r="K2" s="313"/>
      <c r="L2" s="313"/>
      <c r="M2" s="313"/>
      <c r="N2" s="313"/>
      <c r="O2" s="313"/>
      <c r="P2" s="313"/>
      <c r="Q2" s="313"/>
      <c r="R2" s="313"/>
      <c r="S2" s="313"/>
      <c r="T2" s="313"/>
      <c r="U2" s="137"/>
      <c r="V2" s="146"/>
      <c r="W2" s="189"/>
      <c r="X2" s="137"/>
      <c r="Y2" s="191"/>
      <c r="Z2" s="189"/>
      <c r="AA2" s="189"/>
    </row>
    <row r="3" spans="1:27" s="141" customFormat="1" ht="24.75"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0"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21.75" customHeight="1" x14ac:dyDescent="0.25">
      <c r="A6" s="313"/>
      <c r="B6" s="313"/>
      <c r="C6" s="313"/>
      <c r="D6" s="313"/>
      <c r="E6" s="313"/>
      <c r="F6" s="313"/>
      <c r="G6" s="313"/>
      <c r="H6" s="313"/>
      <c r="I6" s="190" t="s">
        <v>15</v>
      </c>
      <c r="J6" s="190" t="s">
        <v>16</v>
      </c>
      <c r="K6" s="190" t="s">
        <v>15</v>
      </c>
      <c r="L6" s="190" t="s">
        <v>16</v>
      </c>
      <c r="M6" s="190" t="s">
        <v>15</v>
      </c>
      <c r="N6" s="190" t="s">
        <v>16</v>
      </c>
      <c r="O6" s="190" t="s">
        <v>15</v>
      </c>
      <c r="P6" s="190" t="s">
        <v>16</v>
      </c>
      <c r="Q6" s="313"/>
      <c r="R6" s="313"/>
      <c r="S6" s="312"/>
      <c r="T6" s="313"/>
      <c r="U6" s="316"/>
      <c r="V6" s="316"/>
      <c r="W6" s="316"/>
      <c r="X6" s="316"/>
      <c r="Y6" s="313"/>
      <c r="Z6" s="316"/>
      <c r="AA6" s="319"/>
    </row>
    <row r="7" spans="1:27" ht="204" x14ac:dyDescent="0.25">
      <c r="A7" s="18" t="s">
        <v>2502</v>
      </c>
      <c r="B7" s="18" t="s">
        <v>820</v>
      </c>
      <c r="C7" s="18" t="s">
        <v>1094</v>
      </c>
      <c r="D7" s="18" t="s">
        <v>2616</v>
      </c>
      <c r="E7" s="18" t="s">
        <v>1095</v>
      </c>
      <c r="F7" s="18" t="s">
        <v>1096</v>
      </c>
      <c r="G7" s="18" t="s">
        <v>775</v>
      </c>
      <c r="H7" s="18" t="s">
        <v>1097</v>
      </c>
      <c r="I7" s="18" t="s">
        <v>1098</v>
      </c>
      <c r="K7" s="18" t="s">
        <v>1099</v>
      </c>
      <c r="Q7" s="18" t="s">
        <v>600</v>
      </c>
      <c r="R7" s="18" t="s">
        <v>539</v>
      </c>
      <c r="S7" s="18" t="s">
        <v>1262</v>
      </c>
      <c r="T7" s="18" t="s">
        <v>1262</v>
      </c>
      <c r="U7" s="134" t="s">
        <v>3538</v>
      </c>
      <c r="V7" s="231" t="s">
        <v>3538</v>
      </c>
      <c r="W7" s="134" t="s">
        <v>3538</v>
      </c>
      <c r="X7" s="134" t="s">
        <v>3538</v>
      </c>
      <c r="Y7" s="18" t="s">
        <v>600</v>
      </c>
      <c r="Z7" s="134" t="s">
        <v>3538</v>
      </c>
      <c r="AA7" s="134" t="s">
        <v>3538</v>
      </c>
    </row>
    <row r="8" spans="1:27" ht="144" x14ac:dyDescent="0.25">
      <c r="A8" s="18" t="s">
        <v>2503</v>
      </c>
      <c r="B8" s="18" t="s">
        <v>820</v>
      </c>
      <c r="C8" s="18" t="s">
        <v>1100</v>
      </c>
      <c r="D8" s="18" t="s">
        <v>2616</v>
      </c>
      <c r="E8" s="18" t="s">
        <v>1101</v>
      </c>
      <c r="F8" s="18" t="s">
        <v>1102</v>
      </c>
      <c r="G8" s="18" t="s">
        <v>775</v>
      </c>
      <c r="H8" s="18" t="s">
        <v>1103</v>
      </c>
      <c r="I8" s="18" t="s">
        <v>1104</v>
      </c>
      <c r="K8" s="18" t="s">
        <v>1105</v>
      </c>
      <c r="Q8" s="18" t="s">
        <v>600</v>
      </c>
      <c r="R8" s="18" t="s">
        <v>539</v>
      </c>
      <c r="S8" s="18" t="s">
        <v>1262</v>
      </c>
      <c r="T8" s="18" t="s">
        <v>1262</v>
      </c>
      <c r="U8" s="134" t="s">
        <v>3538</v>
      </c>
      <c r="V8" s="231" t="s">
        <v>3538</v>
      </c>
      <c r="W8" s="134" t="s">
        <v>3538</v>
      </c>
      <c r="X8" s="134" t="s">
        <v>3538</v>
      </c>
      <c r="Y8" s="18" t="s">
        <v>600</v>
      </c>
      <c r="Z8" s="134" t="s">
        <v>3538</v>
      </c>
      <c r="AA8" s="134" t="s">
        <v>3538</v>
      </c>
    </row>
    <row r="9" spans="1:27" s="165" customFormat="1" ht="192" x14ac:dyDescent="0.25">
      <c r="A9" s="18" t="s">
        <v>2504</v>
      </c>
      <c r="B9" s="9" t="s">
        <v>820</v>
      </c>
      <c r="C9" s="9" t="s">
        <v>1106</v>
      </c>
      <c r="D9" s="9" t="s">
        <v>2617</v>
      </c>
      <c r="E9" s="128" t="s">
        <v>1107</v>
      </c>
      <c r="F9" s="128" t="s">
        <v>1108</v>
      </c>
      <c r="G9" s="18" t="s">
        <v>775</v>
      </c>
      <c r="H9" s="128" t="s">
        <v>1109</v>
      </c>
      <c r="I9" s="128" t="s">
        <v>1110</v>
      </c>
      <c r="J9" s="9">
        <v>0</v>
      </c>
      <c r="K9" s="9" t="s">
        <v>1111</v>
      </c>
      <c r="L9" s="9" t="s">
        <v>1112</v>
      </c>
      <c r="M9" s="9" t="s">
        <v>1113</v>
      </c>
      <c r="N9" s="9" t="s">
        <v>2027</v>
      </c>
      <c r="O9" s="9" t="s">
        <v>1114</v>
      </c>
      <c r="P9" s="9" t="s">
        <v>1115</v>
      </c>
      <c r="Q9" s="9" t="s">
        <v>1115</v>
      </c>
      <c r="R9" s="171" t="s">
        <v>775</v>
      </c>
      <c r="S9" s="18" t="s">
        <v>352</v>
      </c>
      <c r="T9" s="9" t="s">
        <v>1116</v>
      </c>
      <c r="U9" s="134" t="s">
        <v>2688</v>
      </c>
      <c r="V9" s="134" t="s">
        <v>2649</v>
      </c>
      <c r="W9" s="134" t="s">
        <v>2689</v>
      </c>
      <c r="X9" s="134" t="s">
        <v>2690</v>
      </c>
      <c r="Y9" s="9" t="s">
        <v>1115</v>
      </c>
      <c r="Z9" s="134" t="s">
        <v>2691</v>
      </c>
      <c r="AA9" s="134" t="s">
        <v>2692</v>
      </c>
    </row>
    <row r="10" spans="1:27" s="165" customFormat="1" ht="132" x14ac:dyDescent="0.25">
      <c r="A10" s="18" t="s">
        <v>2505</v>
      </c>
      <c r="B10" s="9" t="s">
        <v>820</v>
      </c>
      <c r="C10" s="9" t="s">
        <v>1117</v>
      </c>
      <c r="D10" s="9" t="s">
        <v>2617</v>
      </c>
      <c r="E10" s="128" t="s">
        <v>1400</v>
      </c>
      <c r="F10" s="128" t="s">
        <v>1118</v>
      </c>
      <c r="G10" s="18" t="s">
        <v>775</v>
      </c>
      <c r="H10" s="128" t="s">
        <v>1119</v>
      </c>
      <c r="I10" s="128" t="s">
        <v>1120</v>
      </c>
      <c r="J10" s="9"/>
      <c r="K10" s="9" t="s">
        <v>1401</v>
      </c>
      <c r="L10" s="9"/>
      <c r="M10" s="9" t="s">
        <v>1121</v>
      </c>
      <c r="N10" s="9"/>
      <c r="O10" s="9" t="s">
        <v>1122</v>
      </c>
      <c r="P10" s="9"/>
      <c r="Q10" s="9" t="s">
        <v>1724</v>
      </c>
      <c r="R10" s="172" t="s">
        <v>775</v>
      </c>
      <c r="S10" s="18" t="s">
        <v>1262</v>
      </c>
      <c r="T10" s="9" t="s">
        <v>1123</v>
      </c>
      <c r="U10" s="134" t="s">
        <v>2693</v>
      </c>
      <c r="V10" s="134" t="s">
        <v>2649</v>
      </c>
      <c r="W10" s="134" t="s">
        <v>2694</v>
      </c>
      <c r="X10" s="134" t="s">
        <v>539</v>
      </c>
      <c r="Y10" s="9" t="s">
        <v>1724</v>
      </c>
      <c r="Z10" s="134" t="s">
        <v>539</v>
      </c>
      <c r="AA10" s="134" t="s">
        <v>2695</v>
      </c>
    </row>
    <row r="11" spans="1:27" s="165" customFormat="1" ht="108" x14ac:dyDescent="0.25">
      <c r="A11" s="18" t="s">
        <v>2506</v>
      </c>
      <c r="B11" s="9" t="s">
        <v>820</v>
      </c>
      <c r="C11" s="9" t="s">
        <v>1106</v>
      </c>
      <c r="D11" s="9" t="s">
        <v>2617</v>
      </c>
      <c r="E11" s="128" t="s">
        <v>1124</v>
      </c>
      <c r="F11" s="128" t="s">
        <v>1125</v>
      </c>
      <c r="G11" s="18" t="s">
        <v>775</v>
      </c>
      <c r="H11" s="128" t="s">
        <v>1126</v>
      </c>
      <c r="I11" s="128" t="s">
        <v>1127</v>
      </c>
      <c r="J11" s="9">
        <v>0</v>
      </c>
      <c r="K11" s="9" t="s">
        <v>1128</v>
      </c>
      <c r="L11" s="9" t="s">
        <v>1129</v>
      </c>
      <c r="M11" s="9" t="s">
        <v>1130</v>
      </c>
      <c r="N11" s="9" t="s">
        <v>1131</v>
      </c>
      <c r="O11" s="9" t="s">
        <v>1132</v>
      </c>
      <c r="P11" s="9">
        <v>0</v>
      </c>
      <c r="Q11" s="9" t="s">
        <v>1129</v>
      </c>
      <c r="R11" s="171" t="s">
        <v>775</v>
      </c>
      <c r="S11" s="18" t="s">
        <v>352</v>
      </c>
      <c r="T11" s="9" t="s">
        <v>1116</v>
      </c>
      <c r="U11" s="134" t="s">
        <v>2696</v>
      </c>
      <c r="V11" s="134" t="s">
        <v>2651</v>
      </c>
      <c r="W11" s="134" t="s">
        <v>2697</v>
      </c>
      <c r="X11" s="134" t="s">
        <v>539</v>
      </c>
      <c r="Y11" s="9" t="s">
        <v>1129</v>
      </c>
      <c r="Z11" s="134" t="s">
        <v>539</v>
      </c>
      <c r="AA11" s="134" t="s">
        <v>2698</v>
      </c>
    </row>
    <row r="12" spans="1:27" ht="72" x14ac:dyDescent="0.25">
      <c r="A12" s="18" t="s">
        <v>2507</v>
      </c>
      <c r="B12" s="18" t="s">
        <v>820</v>
      </c>
      <c r="C12" s="18" t="s">
        <v>1117</v>
      </c>
      <c r="D12" s="9" t="s">
        <v>2617</v>
      </c>
      <c r="E12" s="18" t="s">
        <v>1133</v>
      </c>
      <c r="F12" s="18" t="s">
        <v>1134</v>
      </c>
      <c r="G12" s="18" t="s">
        <v>775</v>
      </c>
      <c r="H12" s="18" t="s">
        <v>1485</v>
      </c>
      <c r="I12" s="18" t="s">
        <v>1135</v>
      </c>
      <c r="J12" s="344" t="s">
        <v>105</v>
      </c>
      <c r="K12" s="18" t="s">
        <v>1486</v>
      </c>
      <c r="L12" s="344" t="s">
        <v>2028</v>
      </c>
      <c r="N12" s="344" t="s">
        <v>2029</v>
      </c>
      <c r="P12" s="19"/>
      <c r="Q12" s="344">
        <v>5647000</v>
      </c>
      <c r="R12" s="347" t="s">
        <v>775</v>
      </c>
      <c r="S12" s="18" t="s">
        <v>353</v>
      </c>
      <c r="T12" s="18" t="s">
        <v>636</v>
      </c>
      <c r="U12" s="134" t="s">
        <v>2699</v>
      </c>
      <c r="V12" s="134" t="s">
        <v>2649</v>
      </c>
      <c r="W12" s="134" t="s">
        <v>2700</v>
      </c>
      <c r="X12" s="134" t="s">
        <v>539</v>
      </c>
      <c r="Y12" s="344">
        <v>5647000</v>
      </c>
      <c r="Z12" s="134" t="s">
        <v>60</v>
      </c>
      <c r="AA12" s="134" t="s">
        <v>2701</v>
      </c>
    </row>
    <row r="13" spans="1:27" ht="72" x14ac:dyDescent="0.25">
      <c r="A13" s="18" t="s">
        <v>2508</v>
      </c>
      <c r="B13" s="18" t="s">
        <v>820</v>
      </c>
      <c r="C13" s="18" t="s">
        <v>1117</v>
      </c>
      <c r="D13" s="9" t="s">
        <v>2617</v>
      </c>
      <c r="E13" s="18" t="s">
        <v>1133</v>
      </c>
      <c r="F13" s="18" t="s">
        <v>1134</v>
      </c>
      <c r="G13" s="18" t="s">
        <v>775</v>
      </c>
      <c r="H13" s="18" t="s">
        <v>1487</v>
      </c>
      <c r="I13" s="18" t="s">
        <v>1135</v>
      </c>
      <c r="J13" s="345"/>
      <c r="K13" s="18" t="s">
        <v>1488</v>
      </c>
      <c r="L13" s="345"/>
      <c r="N13" s="345"/>
      <c r="P13" s="19"/>
      <c r="Q13" s="345"/>
      <c r="R13" s="348"/>
      <c r="S13" s="18" t="s">
        <v>353</v>
      </c>
      <c r="T13" s="18" t="s">
        <v>636</v>
      </c>
      <c r="U13" s="134" t="s">
        <v>2699</v>
      </c>
      <c r="V13" s="134" t="s">
        <v>2649</v>
      </c>
      <c r="W13" s="134" t="s">
        <v>2700</v>
      </c>
      <c r="X13" s="134" t="s">
        <v>539</v>
      </c>
      <c r="Y13" s="345"/>
      <c r="Z13" s="134" t="s">
        <v>60</v>
      </c>
      <c r="AA13" s="134" t="s">
        <v>2701</v>
      </c>
    </row>
    <row r="14" spans="1:27" ht="72" x14ac:dyDescent="0.25">
      <c r="A14" s="18" t="s">
        <v>2509</v>
      </c>
      <c r="B14" s="18" t="s">
        <v>820</v>
      </c>
      <c r="C14" s="18" t="s">
        <v>1117</v>
      </c>
      <c r="D14" s="9" t="s">
        <v>2617</v>
      </c>
      <c r="E14" s="18" t="s">
        <v>1133</v>
      </c>
      <c r="F14" s="18" t="s">
        <v>1134</v>
      </c>
      <c r="G14" s="18" t="s">
        <v>775</v>
      </c>
      <c r="H14" s="18" t="s">
        <v>1489</v>
      </c>
      <c r="I14" s="18" t="s">
        <v>1135</v>
      </c>
      <c r="J14" s="345"/>
      <c r="L14" s="345"/>
      <c r="M14" s="18" t="s">
        <v>1490</v>
      </c>
      <c r="N14" s="345"/>
      <c r="P14" s="19"/>
      <c r="Q14" s="345"/>
      <c r="R14" s="348"/>
      <c r="S14" s="18" t="s">
        <v>353</v>
      </c>
      <c r="T14" s="18" t="s">
        <v>636</v>
      </c>
      <c r="U14" s="134" t="s">
        <v>2699</v>
      </c>
      <c r="V14" s="134" t="s">
        <v>2649</v>
      </c>
      <c r="W14" s="134" t="s">
        <v>2700</v>
      </c>
      <c r="X14" s="134" t="s">
        <v>539</v>
      </c>
      <c r="Y14" s="345"/>
      <c r="Z14" s="134" t="s">
        <v>60</v>
      </c>
      <c r="AA14" s="134" t="s">
        <v>2701</v>
      </c>
    </row>
    <row r="15" spans="1:27" ht="72" x14ac:dyDescent="0.25">
      <c r="A15" s="18" t="s">
        <v>2510</v>
      </c>
      <c r="B15" s="18" t="s">
        <v>820</v>
      </c>
      <c r="C15" s="18" t="s">
        <v>1117</v>
      </c>
      <c r="D15" s="9" t="s">
        <v>2617</v>
      </c>
      <c r="E15" s="18" t="s">
        <v>1133</v>
      </c>
      <c r="F15" s="18" t="s">
        <v>1134</v>
      </c>
      <c r="G15" s="18" t="s">
        <v>775</v>
      </c>
      <c r="H15" s="18" t="s">
        <v>1491</v>
      </c>
      <c r="I15" s="18" t="s">
        <v>1135</v>
      </c>
      <c r="J15" s="345"/>
      <c r="L15" s="345"/>
      <c r="M15" s="18" t="s">
        <v>1492</v>
      </c>
      <c r="N15" s="345"/>
      <c r="P15" s="19"/>
      <c r="Q15" s="345"/>
      <c r="R15" s="348"/>
      <c r="S15" s="18" t="s">
        <v>353</v>
      </c>
      <c r="T15" s="18" t="s">
        <v>636</v>
      </c>
      <c r="U15" s="134" t="s">
        <v>2699</v>
      </c>
      <c r="V15" s="134" t="s">
        <v>2649</v>
      </c>
      <c r="W15" s="134" t="s">
        <v>2700</v>
      </c>
      <c r="X15" s="134" t="s">
        <v>539</v>
      </c>
      <c r="Y15" s="345"/>
      <c r="Z15" s="134" t="s">
        <v>60</v>
      </c>
      <c r="AA15" s="134" t="s">
        <v>2701</v>
      </c>
    </row>
    <row r="16" spans="1:27" ht="72" x14ac:dyDescent="0.25">
      <c r="A16" s="18" t="s">
        <v>2511</v>
      </c>
      <c r="B16" s="18" t="s">
        <v>820</v>
      </c>
      <c r="C16" s="18" t="s">
        <v>1117</v>
      </c>
      <c r="D16" s="9" t="s">
        <v>2617</v>
      </c>
      <c r="E16" s="18" t="s">
        <v>1133</v>
      </c>
      <c r="F16" s="18" t="s">
        <v>1134</v>
      </c>
      <c r="G16" s="18" t="s">
        <v>775</v>
      </c>
      <c r="H16" s="18" t="s">
        <v>1493</v>
      </c>
      <c r="I16" s="18" t="s">
        <v>1135</v>
      </c>
      <c r="J16" s="345"/>
      <c r="L16" s="345"/>
      <c r="M16" s="18" t="s">
        <v>1494</v>
      </c>
      <c r="N16" s="345"/>
      <c r="P16" s="19"/>
      <c r="Q16" s="345"/>
      <c r="R16" s="348"/>
      <c r="S16" s="18" t="s">
        <v>353</v>
      </c>
      <c r="T16" s="18" t="s">
        <v>636</v>
      </c>
      <c r="U16" s="134" t="s">
        <v>2702</v>
      </c>
      <c r="V16" s="134" t="s">
        <v>2649</v>
      </c>
      <c r="W16" s="134" t="s">
        <v>2703</v>
      </c>
      <c r="X16" s="134" t="s">
        <v>539</v>
      </c>
      <c r="Y16" s="345"/>
      <c r="Z16" s="134" t="s">
        <v>2704</v>
      </c>
      <c r="AA16" s="134" t="s">
        <v>2705</v>
      </c>
    </row>
    <row r="17" spans="1:27" ht="72" x14ac:dyDescent="0.25">
      <c r="A17" s="18" t="s">
        <v>2512</v>
      </c>
      <c r="B17" s="18" t="s">
        <v>820</v>
      </c>
      <c r="C17" s="18" t="s">
        <v>1117</v>
      </c>
      <c r="D17" s="9" t="s">
        <v>2617</v>
      </c>
      <c r="E17" s="18" t="s">
        <v>1133</v>
      </c>
      <c r="F17" s="18" t="s">
        <v>1134</v>
      </c>
      <c r="G17" s="18" t="s">
        <v>775</v>
      </c>
      <c r="H17" s="18" t="s">
        <v>1495</v>
      </c>
      <c r="I17" s="18" t="s">
        <v>1135</v>
      </c>
      <c r="J17" s="345"/>
      <c r="K17" s="18" t="s">
        <v>1496</v>
      </c>
      <c r="L17" s="345"/>
      <c r="N17" s="345"/>
      <c r="P17" s="19"/>
      <c r="Q17" s="345"/>
      <c r="R17" s="348"/>
      <c r="S17" s="18" t="s">
        <v>353</v>
      </c>
      <c r="T17" s="18" t="s">
        <v>636</v>
      </c>
      <c r="U17" s="134" t="s">
        <v>2699</v>
      </c>
      <c r="V17" s="134" t="s">
        <v>2649</v>
      </c>
      <c r="W17" s="134" t="s">
        <v>2700</v>
      </c>
      <c r="X17" s="134" t="s">
        <v>539</v>
      </c>
      <c r="Y17" s="345"/>
      <c r="Z17" s="134" t="s">
        <v>60</v>
      </c>
      <c r="AA17" s="134" t="s">
        <v>2701</v>
      </c>
    </row>
    <row r="18" spans="1:27" ht="72" x14ac:dyDescent="0.25">
      <c r="A18" s="18" t="s">
        <v>2513</v>
      </c>
      <c r="B18" s="18" t="s">
        <v>820</v>
      </c>
      <c r="C18" s="18" t="s">
        <v>1117</v>
      </c>
      <c r="D18" s="9" t="s">
        <v>2617</v>
      </c>
      <c r="E18" s="18" t="s">
        <v>1133</v>
      </c>
      <c r="F18" s="18" t="s">
        <v>1134</v>
      </c>
      <c r="G18" s="18" t="s">
        <v>775</v>
      </c>
      <c r="H18" s="18" t="s">
        <v>1497</v>
      </c>
      <c r="I18" s="18" t="s">
        <v>1135</v>
      </c>
      <c r="J18" s="346"/>
      <c r="L18" s="346"/>
      <c r="M18" s="18" t="s">
        <v>1498</v>
      </c>
      <c r="N18" s="346"/>
      <c r="P18" s="19"/>
      <c r="Q18" s="346"/>
      <c r="R18" s="349"/>
      <c r="S18" s="18" t="s">
        <v>353</v>
      </c>
      <c r="T18" s="18" t="s">
        <v>636</v>
      </c>
      <c r="U18" s="134" t="s">
        <v>2699</v>
      </c>
      <c r="V18" s="134" t="s">
        <v>2649</v>
      </c>
      <c r="W18" s="134" t="s">
        <v>2700</v>
      </c>
      <c r="X18" s="134" t="s">
        <v>539</v>
      </c>
      <c r="Y18" s="346"/>
      <c r="Z18" s="134" t="s">
        <v>60</v>
      </c>
      <c r="AA18" s="134" t="s">
        <v>2701</v>
      </c>
    </row>
    <row r="19" spans="1:27" ht="144" x14ac:dyDescent="0.25">
      <c r="A19" s="18" t="s">
        <v>2514</v>
      </c>
      <c r="B19" s="18" t="s">
        <v>820</v>
      </c>
      <c r="C19" s="18" t="s">
        <v>1136</v>
      </c>
      <c r="D19" s="9" t="s">
        <v>2616</v>
      </c>
      <c r="E19" s="18" t="s">
        <v>1137</v>
      </c>
      <c r="F19" s="18" t="s">
        <v>1138</v>
      </c>
      <c r="G19" s="18" t="s">
        <v>56</v>
      </c>
      <c r="H19" s="18" t="s">
        <v>1139</v>
      </c>
      <c r="I19" s="18" t="s">
        <v>1140</v>
      </c>
      <c r="J19" s="19"/>
      <c r="K19" s="18" t="s">
        <v>1141</v>
      </c>
      <c r="L19" s="19">
        <v>830000</v>
      </c>
      <c r="N19" s="19"/>
      <c r="P19" s="19"/>
      <c r="Q19" s="19">
        <v>830000</v>
      </c>
      <c r="R19" s="18" t="s">
        <v>56</v>
      </c>
      <c r="S19" s="18" t="s">
        <v>353</v>
      </c>
      <c r="T19" s="18" t="s">
        <v>57</v>
      </c>
      <c r="U19" s="134" t="s">
        <v>3538</v>
      </c>
      <c r="V19" s="231" t="s">
        <v>3538</v>
      </c>
      <c r="W19" s="134" t="s">
        <v>3538</v>
      </c>
      <c r="X19" s="134" t="s">
        <v>3538</v>
      </c>
      <c r="Y19" s="19">
        <v>830000</v>
      </c>
      <c r="Z19" s="134" t="s">
        <v>3538</v>
      </c>
      <c r="AA19" s="134" t="s">
        <v>3538</v>
      </c>
    </row>
    <row r="20" spans="1:27" ht="168" x14ac:dyDescent="0.25">
      <c r="A20" s="18" t="s">
        <v>2515</v>
      </c>
      <c r="B20" s="18" t="s">
        <v>207</v>
      </c>
      <c r="C20" s="18" t="s">
        <v>208</v>
      </c>
      <c r="D20" s="18" t="s">
        <v>2618</v>
      </c>
      <c r="E20" s="18" t="s">
        <v>362</v>
      </c>
      <c r="G20" s="18" t="s">
        <v>1262</v>
      </c>
      <c r="H20" s="18" t="s">
        <v>370</v>
      </c>
      <c r="I20" s="18" t="s">
        <v>1262</v>
      </c>
      <c r="K20" s="18" t="s">
        <v>1402</v>
      </c>
      <c r="M20" s="18" t="s">
        <v>1262</v>
      </c>
      <c r="O20" s="18" t="s">
        <v>1262</v>
      </c>
      <c r="Q20" s="18" t="s">
        <v>1262</v>
      </c>
      <c r="R20" s="18" t="s">
        <v>539</v>
      </c>
      <c r="S20" s="18" t="s">
        <v>1262</v>
      </c>
      <c r="T20" s="18" t="s">
        <v>1262</v>
      </c>
      <c r="U20" s="134" t="s">
        <v>2706</v>
      </c>
      <c r="V20" s="134" t="s">
        <v>2647</v>
      </c>
      <c r="W20" s="134" t="s">
        <v>539</v>
      </c>
      <c r="X20" s="134" t="s">
        <v>2707</v>
      </c>
      <c r="Y20" s="18" t="s">
        <v>1262</v>
      </c>
      <c r="Z20" s="134" t="s">
        <v>539</v>
      </c>
      <c r="AA20" s="134" t="s">
        <v>2708</v>
      </c>
    </row>
    <row r="21" spans="1:27" ht="132" x14ac:dyDescent="0.25">
      <c r="A21" s="18" t="s">
        <v>2516</v>
      </c>
      <c r="B21" s="18" t="s">
        <v>354</v>
      </c>
      <c r="C21" s="18" t="s">
        <v>355</v>
      </c>
      <c r="D21" s="18" t="s">
        <v>2618</v>
      </c>
      <c r="E21" s="18" t="s">
        <v>356</v>
      </c>
      <c r="G21" s="18" t="s">
        <v>1262</v>
      </c>
      <c r="H21" s="18" t="s">
        <v>358</v>
      </c>
      <c r="I21" s="18" t="s">
        <v>1262</v>
      </c>
      <c r="K21" s="18" t="s">
        <v>358</v>
      </c>
      <c r="M21" s="18" t="s">
        <v>1262</v>
      </c>
      <c r="O21" s="18" t="s">
        <v>1262</v>
      </c>
      <c r="Q21" s="18" t="s">
        <v>1262</v>
      </c>
      <c r="R21" s="18" t="s">
        <v>539</v>
      </c>
      <c r="S21" s="18" t="s">
        <v>1262</v>
      </c>
      <c r="T21" s="18" t="s">
        <v>1262</v>
      </c>
      <c r="U21" s="134" t="s">
        <v>2709</v>
      </c>
      <c r="V21" s="134" t="s">
        <v>2648</v>
      </c>
      <c r="W21" s="135" t="s">
        <v>539</v>
      </c>
      <c r="X21" s="134" t="s">
        <v>539</v>
      </c>
      <c r="Y21" s="18" t="s">
        <v>1262</v>
      </c>
      <c r="Z21" s="135" t="s">
        <v>539</v>
      </c>
      <c r="AA21" s="135" t="s">
        <v>539</v>
      </c>
    </row>
    <row r="22" spans="1:27" ht="144" x14ac:dyDescent="0.25">
      <c r="A22" s="18" t="s">
        <v>2517</v>
      </c>
      <c r="B22" s="18" t="s">
        <v>354</v>
      </c>
      <c r="C22" s="18" t="s">
        <v>355</v>
      </c>
      <c r="D22" s="18" t="s">
        <v>2618</v>
      </c>
      <c r="E22" s="18" t="s">
        <v>361</v>
      </c>
      <c r="G22" s="18" t="s">
        <v>1262</v>
      </c>
      <c r="H22" s="18" t="s">
        <v>359</v>
      </c>
      <c r="I22" s="18" t="s">
        <v>359</v>
      </c>
      <c r="K22" s="18" t="s">
        <v>359</v>
      </c>
      <c r="M22" s="18" t="s">
        <v>359</v>
      </c>
      <c r="O22" s="18" t="s">
        <v>359</v>
      </c>
      <c r="U22" s="134" t="s">
        <v>2710</v>
      </c>
      <c r="V22" s="134" t="s">
        <v>2647</v>
      </c>
      <c r="W22" s="135" t="s">
        <v>539</v>
      </c>
      <c r="X22" s="134" t="s">
        <v>539</v>
      </c>
      <c r="Z22" s="193">
        <v>0.3</v>
      </c>
      <c r="AA22" s="135" t="s">
        <v>2708</v>
      </c>
    </row>
    <row r="23" spans="1:27" ht="276" x14ac:dyDescent="0.25">
      <c r="A23" s="18" t="s">
        <v>2518</v>
      </c>
      <c r="B23" s="18" t="s">
        <v>207</v>
      </c>
      <c r="C23" s="18" t="s">
        <v>208</v>
      </c>
      <c r="D23" s="18" t="s">
        <v>2618</v>
      </c>
      <c r="E23" s="18" t="s">
        <v>360</v>
      </c>
      <c r="G23" s="18" t="s">
        <v>1262</v>
      </c>
      <c r="H23" s="18" t="s">
        <v>1403</v>
      </c>
      <c r="I23" s="18" t="s">
        <v>1403</v>
      </c>
      <c r="M23" s="18" t="s">
        <v>1403</v>
      </c>
      <c r="O23" s="18" t="s">
        <v>1403</v>
      </c>
      <c r="Q23" s="18" t="s">
        <v>1262</v>
      </c>
      <c r="R23" s="18" t="s">
        <v>1262</v>
      </c>
      <c r="S23" s="18" t="s">
        <v>1262</v>
      </c>
      <c r="T23" s="18" t="s">
        <v>1262</v>
      </c>
      <c r="U23" s="134" t="s">
        <v>2711</v>
      </c>
      <c r="V23" s="134" t="s">
        <v>2647</v>
      </c>
      <c r="W23" s="135" t="s">
        <v>539</v>
      </c>
      <c r="X23" s="134" t="s">
        <v>539</v>
      </c>
      <c r="Y23" s="18" t="s">
        <v>1262</v>
      </c>
      <c r="Z23" s="135" t="s">
        <v>539</v>
      </c>
      <c r="AA23" s="135" t="s">
        <v>2712</v>
      </c>
    </row>
    <row r="24" spans="1:27" ht="216" x14ac:dyDescent="0.25">
      <c r="A24" s="18" t="s">
        <v>2519</v>
      </c>
      <c r="B24" s="18" t="s">
        <v>366</v>
      </c>
      <c r="C24" s="18" t="s">
        <v>365</v>
      </c>
      <c r="D24" s="18" t="s">
        <v>2618</v>
      </c>
      <c r="E24" s="18" t="s">
        <v>364</v>
      </c>
      <c r="G24" s="18" t="s">
        <v>1262</v>
      </c>
      <c r="H24" s="18" t="s">
        <v>367</v>
      </c>
      <c r="I24" s="18" t="s">
        <v>367</v>
      </c>
      <c r="K24" s="18" t="s">
        <v>367</v>
      </c>
      <c r="M24" s="18" t="s">
        <v>367</v>
      </c>
      <c r="O24" s="18" t="s">
        <v>367</v>
      </c>
      <c r="Q24" s="18" t="s">
        <v>1262</v>
      </c>
      <c r="R24" s="18" t="s">
        <v>1262</v>
      </c>
      <c r="S24" s="18" t="s">
        <v>1262</v>
      </c>
      <c r="T24" s="18" t="s">
        <v>1262</v>
      </c>
      <c r="U24" s="134" t="s">
        <v>2713</v>
      </c>
      <c r="V24" s="134" t="s">
        <v>2647</v>
      </c>
      <c r="W24" s="135" t="s">
        <v>539</v>
      </c>
      <c r="X24" s="134" t="s">
        <v>2714</v>
      </c>
      <c r="Y24" s="18" t="s">
        <v>1262</v>
      </c>
      <c r="Z24" s="193">
        <v>0.6</v>
      </c>
      <c r="AA24" s="135" t="s">
        <v>2715</v>
      </c>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sheetData>
  <sheetProtection selectLockedCells="1"/>
  <mergeCells count="36">
    <mergeCell ref="A1:T1"/>
    <mergeCell ref="A2:T2"/>
    <mergeCell ref="A3:A6"/>
    <mergeCell ref="B3:B6"/>
    <mergeCell ref="C3:C6"/>
    <mergeCell ref="D3:D6"/>
    <mergeCell ref="E3:E6"/>
    <mergeCell ref="F3:F6"/>
    <mergeCell ref="H3:H6"/>
    <mergeCell ref="I3:P3"/>
    <mergeCell ref="G3:G6"/>
    <mergeCell ref="AA3:AA6"/>
    <mergeCell ref="I4:J4"/>
    <mergeCell ref="K4:L4"/>
    <mergeCell ref="M4:N4"/>
    <mergeCell ref="O4:P4"/>
    <mergeCell ref="I5:J5"/>
    <mergeCell ref="Q3:Q6"/>
    <mergeCell ref="R3:R6"/>
    <mergeCell ref="S3:S6"/>
    <mergeCell ref="Y3:Y6"/>
    <mergeCell ref="T3:T6"/>
    <mergeCell ref="U3:U6"/>
    <mergeCell ref="V3:V6"/>
    <mergeCell ref="K5:L5"/>
    <mergeCell ref="M5:N5"/>
    <mergeCell ref="O5:P5"/>
    <mergeCell ref="J12:J18"/>
    <mergeCell ref="L12:L18"/>
    <mergeCell ref="N12:N18"/>
    <mergeCell ref="Q12:Q18"/>
    <mergeCell ref="Z3:Z6"/>
    <mergeCell ref="R12:R18"/>
    <mergeCell ref="Y12:Y18"/>
    <mergeCell ref="W3:W6"/>
    <mergeCell ref="X3:X6"/>
  </mergeCells>
  <conditionalFormatting sqref="V9:V18 V20:V44">
    <cfRule type="containsText" dxfId="339" priority="7" stopIfTrue="1" operator="containsText" text="Target Met">
      <formula>NOT(ISERROR(SEARCH("Target Met",V9)))</formula>
    </cfRule>
  </conditionalFormatting>
  <conditionalFormatting sqref="V9:V18 V20:V44">
    <cfRule type="containsText" dxfId="338" priority="1" stopIfTrue="1" operator="containsText" text="Not Applicable">
      <formula>NOT(ISERROR(SEARCH("Not Applicable",V9)))</formula>
    </cfRule>
    <cfRule type="containsText" priority="2" stopIfTrue="1" operator="containsText" text="Not Applicable">
      <formula>NOT(ISERROR(SEARCH("Not Applicable",V9)))</formula>
    </cfRule>
    <cfRule type="containsText" dxfId="337" priority="3" stopIfTrue="1" operator="containsText" text="Target Exceeded">
      <formula>NOT(ISERROR(SEARCH("Target Exceeded",V9)))</formula>
    </cfRule>
    <cfRule type="containsText" dxfId="336" priority="4" stopIfTrue="1" operator="containsText" text="Target Partially Met">
      <formula>NOT(ISERROR(SEARCH("Target Partially Met",V9)))</formula>
    </cfRule>
    <cfRule type="containsText" priority="5" stopIfTrue="1" operator="containsText" text="Target Partially Met">
      <formula>NOT(ISERROR(SEARCH("Target Partially Met",V9)))</formula>
    </cfRule>
    <cfRule type="containsText" dxfId="335" priority="6" stopIfTrue="1" operator="containsText" text="Nil Achieved">
      <formula>NOT(ISERROR(SEARCH("Nil Achieved",V9)))</formula>
    </cfRule>
  </conditionalFormatting>
  <pageMargins left="0.70866141732283472" right="0.70866141732283472" top="0.74803149606299213" bottom="0.74803149606299213" header="0.31496062992125984" footer="0.31496062992125984"/>
  <pageSetup paperSize="9" scale="75" firstPageNumber="124" orientation="landscape" useFirstPageNumber="1" r:id="rId1"/>
  <headerFooter>
    <oddFooter>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3781</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3781</v>
      </c>
    </row>
    <row r="13" spans="1:14" s="267" customFormat="1" ht="18" x14ac:dyDescent="0.25"/>
    <row r="14" spans="1:14" s="267" customFormat="1" ht="18" x14ac:dyDescent="0.25">
      <c r="D14" s="273">
        <v>1.1000000000000001</v>
      </c>
      <c r="E14" s="272" t="s">
        <v>3553</v>
      </c>
      <c r="F14" s="267">
        <v>9</v>
      </c>
    </row>
    <row r="15" spans="1:14" s="267" customFormat="1" ht="18.75" x14ac:dyDescent="0.3">
      <c r="D15" s="267" t="s">
        <v>3549</v>
      </c>
      <c r="E15" s="285" t="s">
        <v>3551</v>
      </c>
      <c r="F15" s="267">
        <v>5</v>
      </c>
    </row>
    <row r="16" spans="1:14" s="267" customFormat="1" ht="18" x14ac:dyDescent="0.25">
      <c r="D16" s="267" t="s">
        <v>3550</v>
      </c>
      <c r="E16" s="272" t="s">
        <v>3552</v>
      </c>
      <c r="F16" s="267">
        <v>4</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3784</v>
      </c>
      <c r="F45" s="275" t="s">
        <v>3785</v>
      </c>
      <c r="G45" s="275" t="s">
        <v>3786</v>
      </c>
    </row>
    <row r="48" spans="4:7" ht="18.75" x14ac:dyDescent="0.3">
      <c r="D48" s="273">
        <v>2.1</v>
      </c>
      <c r="E48" s="267" t="s">
        <v>3842</v>
      </c>
      <c r="F48" s="267"/>
    </row>
    <row r="72" spans="4:7" ht="18.75" x14ac:dyDescent="0.3">
      <c r="D72" s="273">
        <v>2.2000000000000002</v>
      </c>
      <c r="E72" s="272" t="s">
        <v>3554</v>
      </c>
      <c r="F72" s="267"/>
      <c r="G72" s="267"/>
    </row>
    <row r="73" spans="4:7" ht="19.5" thickBot="1" x14ac:dyDescent="0.35">
      <c r="D73" s="267"/>
      <c r="E73" s="267"/>
      <c r="F73" s="267"/>
      <c r="G73" s="267"/>
    </row>
    <row r="74" spans="4:7" ht="19.5" thickBot="1" x14ac:dyDescent="0.35">
      <c r="D74" s="267"/>
      <c r="E74" s="274" t="s">
        <v>3555</v>
      </c>
      <c r="F74" s="274" t="s">
        <v>3556</v>
      </c>
      <c r="G74" s="274" t="s">
        <v>3557</v>
      </c>
    </row>
    <row r="75" spans="4:7" ht="17.25" thickBot="1" x14ac:dyDescent="0.35">
      <c r="E75" s="275" t="s">
        <v>3787</v>
      </c>
      <c r="F75" s="275" t="s">
        <v>3788</v>
      </c>
      <c r="G75" s="275" t="s">
        <v>3789</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30" orientation="portrait" useFirstPageNumber="1" r:id="rId1"/>
  <headerFooter>
    <oddFooter>Page &amp;P</oddFooter>
  </headerFooter>
  <rowBreaks count="1" manualBreakCount="1">
    <brk id="46"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49"/>
  <sheetViews>
    <sheetView view="pageBreakPreview" zoomScaleNormal="100" zoomScaleSheetLayoutView="100" workbookViewId="0">
      <pane ySplit="6" topLeftCell="A7" activePane="bottomLeft" state="frozen"/>
      <selection pane="bottomLeft" activeCell="A7" sqref="A7"/>
    </sheetView>
  </sheetViews>
  <sheetFormatPr defaultRowHeight="12" x14ac:dyDescent="0.25"/>
  <cols>
    <col min="1" max="1" width="9.140625" style="18"/>
    <col min="2" max="2" width="13.7109375" style="18" hidden="1" customWidth="1"/>
    <col min="3" max="3" width="30.140625" style="18" hidden="1" customWidth="1"/>
    <col min="4" max="4" width="17.5703125" style="175" customWidth="1"/>
    <col min="5" max="5" width="13.42578125" style="18" customWidth="1"/>
    <col min="6" max="6" width="13.42578125" style="18" hidden="1" customWidth="1"/>
    <col min="7" max="7" width="18.85546875" style="18" customWidth="1"/>
    <col min="8" max="8" width="13" style="18" customWidth="1"/>
    <col min="9" max="9" width="0" style="18" hidden="1" customWidth="1"/>
    <col min="10" max="10" width="13" style="18" hidden="1" customWidth="1"/>
    <col min="11" max="11" width="0" style="18" hidden="1" customWidth="1"/>
    <col min="12" max="12" width="13" style="18" hidden="1" customWidth="1"/>
    <col min="13" max="13" width="0" style="18" hidden="1" customWidth="1"/>
    <col min="14" max="14" width="13" style="18" hidden="1" customWidth="1"/>
    <col min="15" max="15" width="0" style="18" hidden="1" customWidth="1"/>
    <col min="16" max="16" width="9.7109375" style="18" hidden="1" customWidth="1"/>
    <col min="17" max="17" width="0" style="18" hidden="1" customWidth="1"/>
    <col min="18" max="18" width="13.28515625" style="18" hidden="1" customWidth="1"/>
    <col min="19" max="19" width="11.28515625" style="18" hidden="1" customWidth="1"/>
    <col min="20" max="21" width="13.42578125" style="135" customWidth="1"/>
    <col min="22" max="22" width="11" style="135" customWidth="1"/>
    <col min="23" max="23" width="13.42578125" style="135" customWidth="1"/>
    <col min="24" max="24" width="9.7109375" style="18" customWidth="1"/>
    <col min="25" max="25" width="10.42578125" style="135" customWidth="1"/>
    <col min="26" max="26" width="12.140625" style="135" customWidth="1"/>
    <col min="27" max="16384" width="9.140625" style="18"/>
  </cols>
  <sheetData>
    <row r="1" spans="1:26" s="141" customFormat="1" ht="15" customHeight="1" x14ac:dyDescent="0.25">
      <c r="A1" s="313" t="s">
        <v>1845</v>
      </c>
      <c r="B1" s="313"/>
      <c r="C1" s="313"/>
      <c r="D1" s="313"/>
      <c r="E1" s="313"/>
      <c r="F1" s="313"/>
      <c r="G1" s="313"/>
      <c r="H1" s="313"/>
      <c r="I1" s="313"/>
      <c r="J1" s="313"/>
      <c r="K1" s="313"/>
      <c r="L1" s="313"/>
      <c r="M1" s="313"/>
      <c r="N1" s="313"/>
      <c r="O1" s="313"/>
      <c r="P1" s="313"/>
      <c r="Q1" s="313"/>
      <c r="R1" s="313"/>
      <c r="S1" s="313"/>
      <c r="T1" s="137"/>
      <c r="U1" s="146"/>
      <c r="V1" s="259"/>
      <c r="W1" s="137"/>
      <c r="X1" s="258"/>
      <c r="Y1" s="259"/>
      <c r="Z1" s="259"/>
    </row>
    <row r="2" spans="1:26" s="141" customFormat="1" ht="18" customHeight="1" x14ac:dyDescent="0.25">
      <c r="A2" s="313" t="s">
        <v>2563</v>
      </c>
      <c r="B2" s="313"/>
      <c r="C2" s="313"/>
      <c r="D2" s="313"/>
      <c r="E2" s="313"/>
      <c r="F2" s="313"/>
      <c r="G2" s="313"/>
      <c r="H2" s="313"/>
      <c r="I2" s="313"/>
      <c r="J2" s="313"/>
      <c r="K2" s="313"/>
      <c r="L2" s="313"/>
      <c r="M2" s="313"/>
      <c r="N2" s="313"/>
      <c r="O2" s="313"/>
      <c r="P2" s="313"/>
      <c r="Q2" s="313"/>
      <c r="R2" s="313"/>
      <c r="S2" s="313"/>
      <c r="T2" s="137"/>
      <c r="U2" s="146"/>
      <c r="V2" s="259"/>
      <c r="W2" s="137"/>
      <c r="X2" s="258"/>
      <c r="Y2" s="259"/>
      <c r="Z2" s="259"/>
    </row>
    <row r="3" spans="1:26" s="141" customFormat="1" ht="30" customHeight="1" x14ac:dyDescent="0.25">
      <c r="A3" s="313" t="s">
        <v>0</v>
      </c>
      <c r="B3" s="313" t="s">
        <v>1</v>
      </c>
      <c r="C3" s="313" t="s">
        <v>55</v>
      </c>
      <c r="D3" s="313" t="s">
        <v>113</v>
      </c>
      <c r="E3" s="313" t="s">
        <v>59</v>
      </c>
      <c r="F3" s="313" t="s">
        <v>2</v>
      </c>
      <c r="G3" s="313" t="s">
        <v>3</v>
      </c>
      <c r="H3" s="313" t="s">
        <v>4</v>
      </c>
      <c r="I3" s="313"/>
      <c r="J3" s="313"/>
      <c r="K3" s="313"/>
      <c r="L3" s="313"/>
      <c r="M3" s="313"/>
      <c r="N3" s="313"/>
      <c r="O3" s="313"/>
      <c r="P3" s="313" t="s">
        <v>5</v>
      </c>
      <c r="Q3" s="313" t="s">
        <v>6</v>
      </c>
      <c r="R3" s="313" t="s">
        <v>351</v>
      </c>
      <c r="S3" s="313" t="s">
        <v>58</v>
      </c>
      <c r="T3" s="314" t="s">
        <v>2684</v>
      </c>
      <c r="U3" s="314" t="s">
        <v>2655</v>
      </c>
      <c r="V3" s="314" t="s">
        <v>2652</v>
      </c>
      <c r="W3" s="314" t="s">
        <v>2685</v>
      </c>
      <c r="X3" s="313" t="s">
        <v>5</v>
      </c>
      <c r="Y3" s="314" t="s">
        <v>2686</v>
      </c>
      <c r="Z3" s="317" t="s">
        <v>2653</v>
      </c>
    </row>
    <row r="4" spans="1:26" s="141" customFormat="1" ht="40.5" customHeight="1" x14ac:dyDescent="0.25">
      <c r="A4" s="313"/>
      <c r="B4" s="313"/>
      <c r="C4" s="313"/>
      <c r="D4" s="313"/>
      <c r="E4" s="313"/>
      <c r="F4" s="313"/>
      <c r="G4" s="313"/>
      <c r="H4" s="313" t="s">
        <v>7</v>
      </c>
      <c r="I4" s="313"/>
      <c r="J4" s="313" t="s">
        <v>8</v>
      </c>
      <c r="K4" s="313"/>
      <c r="L4" s="313" t="s">
        <v>9</v>
      </c>
      <c r="M4" s="313"/>
      <c r="N4" s="313" t="s">
        <v>10</v>
      </c>
      <c r="O4" s="313"/>
      <c r="P4" s="313"/>
      <c r="Q4" s="313"/>
      <c r="R4" s="313"/>
      <c r="S4" s="313"/>
      <c r="T4" s="315"/>
      <c r="U4" s="315"/>
      <c r="V4" s="315"/>
      <c r="W4" s="315"/>
      <c r="X4" s="313"/>
      <c r="Y4" s="315"/>
      <c r="Z4" s="318"/>
    </row>
    <row r="5" spans="1:26" s="141" customFormat="1" x14ac:dyDescent="0.25">
      <c r="A5" s="313"/>
      <c r="B5" s="313"/>
      <c r="C5" s="313"/>
      <c r="D5" s="313"/>
      <c r="E5" s="313"/>
      <c r="F5" s="313"/>
      <c r="G5" s="313"/>
      <c r="H5" s="313" t="s">
        <v>11</v>
      </c>
      <c r="I5" s="313"/>
      <c r="J5" s="313" t="s">
        <v>12</v>
      </c>
      <c r="K5" s="313"/>
      <c r="L5" s="313" t="s">
        <v>13</v>
      </c>
      <c r="M5" s="313"/>
      <c r="N5" s="313" t="s">
        <v>14</v>
      </c>
      <c r="O5" s="313"/>
      <c r="P5" s="313"/>
      <c r="Q5" s="313"/>
      <c r="R5" s="313"/>
      <c r="S5" s="313"/>
      <c r="T5" s="315"/>
      <c r="U5" s="315"/>
      <c r="V5" s="315"/>
      <c r="W5" s="315"/>
      <c r="X5" s="313"/>
      <c r="Y5" s="315"/>
      <c r="Z5" s="318"/>
    </row>
    <row r="6" spans="1:26" s="141" customFormat="1" ht="18.75" customHeight="1" x14ac:dyDescent="0.25">
      <c r="A6" s="313"/>
      <c r="B6" s="313"/>
      <c r="C6" s="313"/>
      <c r="D6" s="313"/>
      <c r="E6" s="313"/>
      <c r="F6" s="313"/>
      <c r="G6" s="313"/>
      <c r="H6" s="257" t="s">
        <v>15</v>
      </c>
      <c r="I6" s="257" t="s">
        <v>16</v>
      </c>
      <c r="J6" s="257" t="s">
        <v>15</v>
      </c>
      <c r="K6" s="257" t="s">
        <v>16</v>
      </c>
      <c r="L6" s="257" t="s">
        <v>15</v>
      </c>
      <c r="M6" s="257" t="s">
        <v>16</v>
      </c>
      <c r="N6" s="257" t="s">
        <v>15</v>
      </c>
      <c r="O6" s="257" t="s">
        <v>16</v>
      </c>
      <c r="P6" s="313"/>
      <c r="Q6" s="313"/>
      <c r="R6" s="313"/>
      <c r="S6" s="313"/>
      <c r="T6" s="316"/>
      <c r="U6" s="316"/>
      <c r="V6" s="316"/>
      <c r="W6" s="316"/>
      <c r="X6" s="313"/>
      <c r="Y6" s="316"/>
      <c r="Z6" s="319"/>
    </row>
    <row r="7" spans="1:26" s="9" customFormat="1" ht="96" x14ac:dyDescent="0.25">
      <c r="A7" s="9" t="s">
        <v>2402</v>
      </c>
      <c r="B7" s="9" t="s">
        <v>532</v>
      </c>
      <c r="C7" s="9" t="s">
        <v>586</v>
      </c>
      <c r="D7" s="18" t="s">
        <v>2616</v>
      </c>
      <c r="E7" s="9" t="s">
        <v>770</v>
      </c>
      <c r="F7" s="9" t="s">
        <v>771</v>
      </c>
      <c r="G7" s="9" t="s">
        <v>772</v>
      </c>
      <c r="H7" s="9" t="s">
        <v>772</v>
      </c>
      <c r="I7" s="9" t="s">
        <v>773</v>
      </c>
      <c r="J7" s="9" t="s">
        <v>772</v>
      </c>
      <c r="K7" s="9" t="s">
        <v>2001</v>
      </c>
      <c r="L7" s="9" t="s">
        <v>772</v>
      </c>
      <c r="M7" s="9" t="s">
        <v>2002</v>
      </c>
      <c r="N7" s="9" t="s">
        <v>772</v>
      </c>
      <c r="O7" s="9" t="s">
        <v>774</v>
      </c>
      <c r="P7" s="9" t="s">
        <v>774</v>
      </c>
      <c r="Q7" s="9" t="s">
        <v>775</v>
      </c>
      <c r="R7" s="9" t="s">
        <v>352</v>
      </c>
      <c r="S7" s="9" t="s">
        <v>57</v>
      </c>
      <c r="T7" s="134" t="s">
        <v>3735</v>
      </c>
      <c r="U7" s="134" t="s">
        <v>2740</v>
      </c>
      <c r="V7" s="134"/>
      <c r="W7" s="134"/>
      <c r="X7" s="9" t="s">
        <v>774</v>
      </c>
      <c r="Y7" s="134" t="s">
        <v>3729</v>
      </c>
      <c r="Z7" s="134" t="s">
        <v>3734</v>
      </c>
    </row>
    <row r="8" spans="1:26" s="9" customFormat="1" ht="96" x14ac:dyDescent="0.25">
      <c r="A8" s="9" t="s">
        <v>2403</v>
      </c>
      <c r="B8" s="9" t="s">
        <v>532</v>
      </c>
      <c r="C8" s="9" t="s">
        <v>586</v>
      </c>
      <c r="D8" s="18" t="s">
        <v>2616</v>
      </c>
      <c r="E8" s="9" t="s">
        <v>776</v>
      </c>
      <c r="F8" s="9" t="s">
        <v>777</v>
      </c>
      <c r="G8" s="9" t="s">
        <v>778</v>
      </c>
      <c r="H8" s="9" t="s">
        <v>779</v>
      </c>
      <c r="J8" s="9" t="s">
        <v>780</v>
      </c>
      <c r="L8" s="9" t="s">
        <v>781</v>
      </c>
      <c r="N8" s="9" t="s">
        <v>781</v>
      </c>
      <c r="P8" s="9" t="s">
        <v>2003</v>
      </c>
      <c r="Q8" s="9" t="s">
        <v>775</v>
      </c>
      <c r="R8" s="9" t="s">
        <v>352</v>
      </c>
      <c r="S8" s="9" t="s">
        <v>57</v>
      </c>
      <c r="T8" s="134" t="s">
        <v>3733</v>
      </c>
      <c r="U8" s="134" t="s">
        <v>2740</v>
      </c>
      <c r="V8" s="134"/>
      <c r="W8" s="134"/>
      <c r="X8" s="9" t="s">
        <v>2003</v>
      </c>
      <c r="Y8" s="134" t="s">
        <v>3732</v>
      </c>
      <c r="Z8" s="134" t="s">
        <v>3731</v>
      </c>
    </row>
    <row r="9" spans="1:26" s="9" customFormat="1" ht="168" x14ac:dyDescent="0.25">
      <c r="A9" s="9" t="s">
        <v>2404</v>
      </c>
      <c r="B9" s="9" t="s">
        <v>532</v>
      </c>
      <c r="C9" s="9" t="s">
        <v>618</v>
      </c>
      <c r="D9" s="18" t="s">
        <v>2616</v>
      </c>
      <c r="E9" s="128" t="s">
        <v>782</v>
      </c>
      <c r="F9" s="9" t="s">
        <v>783</v>
      </c>
      <c r="G9" s="9" t="s">
        <v>784</v>
      </c>
      <c r="H9" s="9" t="s">
        <v>785</v>
      </c>
      <c r="J9" s="9" t="s">
        <v>2582</v>
      </c>
      <c r="L9" s="9" t="s">
        <v>2583</v>
      </c>
      <c r="N9" s="9" t="s">
        <v>786</v>
      </c>
      <c r="P9" s="9" t="s">
        <v>2004</v>
      </c>
      <c r="Q9" s="9" t="s">
        <v>775</v>
      </c>
      <c r="R9" s="9" t="s">
        <v>352</v>
      </c>
      <c r="S9" s="9" t="s">
        <v>2005</v>
      </c>
      <c r="T9" s="134" t="s">
        <v>3730</v>
      </c>
      <c r="U9" s="134" t="s">
        <v>2740</v>
      </c>
      <c r="V9" s="134"/>
      <c r="W9" s="134"/>
      <c r="X9" s="9" t="s">
        <v>2004</v>
      </c>
      <c r="Y9" s="134" t="s">
        <v>3729</v>
      </c>
      <c r="Z9" s="134" t="s">
        <v>3728</v>
      </c>
    </row>
    <row r="10" spans="1:26" s="9" customFormat="1" ht="132" x14ac:dyDescent="0.25">
      <c r="A10" s="9" t="s">
        <v>2405</v>
      </c>
      <c r="B10" s="9" t="s">
        <v>532</v>
      </c>
      <c r="C10" s="9" t="s">
        <v>618</v>
      </c>
      <c r="D10" s="18" t="s">
        <v>2616</v>
      </c>
      <c r="E10" s="9" t="s">
        <v>787</v>
      </c>
      <c r="F10" s="9" t="s">
        <v>788</v>
      </c>
      <c r="G10" s="9" t="s">
        <v>789</v>
      </c>
      <c r="H10" s="9" t="s">
        <v>785</v>
      </c>
      <c r="I10" s="9" t="s">
        <v>790</v>
      </c>
      <c r="J10" s="9" t="s">
        <v>791</v>
      </c>
      <c r="L10" s="9" t="s">
        <v>792</v>
      </c>
      <c r="N10" s="9" t="s">
        <v>2008</v>
      </c>
      <c r="P10" s="9" t="s">
        <v>793</v>
      </c>
      <c r="Q10" s="173">
        <v>40552</v>
      </c>
      <c r="R10" s="9" t="s">
        <v>352</v>
      </c>
      <c r="S10" s="9" t="s">
        <v>57</v>
      </c>
      <c r="T10" s="134" t="s">
        <v>3727</v>
      </c>
      <c r="U10" s="134" t="s">
        <v>2647</v>
      </c>
      <c r="V10" s="134"/>
      <c r="W10" s="134"/>
      <c r="X10" s="9" t="s">
        <v>793</v>
      </c>
      <c r="Y10" s="134">
        <v>755046</v>
      </c>
      <c r="Z10" s="134" t="s">
        <v>3726</v>
      </c>
    </row>
    <row r="11" spans="1:26" s="9" customFormat="1" ht="120" x14ac:dyDescent="0.25">
      <c r="A11" s="9" t="s">
        <v>2406</v>
      </c>
      <c r="B11" s="9" t="s">
        <v>532</v>
      </c>
      <c r="C11" s="9" t="s">
        <v>618</v>
      </c>
      <c r="D11" s="18" t="s">
        <v>2616</v>
      </c>
      <c r="E11" s="9" t="s">
        <v>794</v>
      </c>
      <c r="F11" s="9" t="s">
        <v>788</v>
      </c>
      <c r="G11" s="9" t="s">
        <v>795</v>
      </c>
      <c r="H11" s="9" t="s">
        <v>785</v>
      </c>
      <c r="J11" s="9" t="s">
        <v>791</v>
      </c>
      <c r="K11" s="9" t="s">
        <v>2007</v>
      </c>
      <c r="L11" s="9" t="s">
        <v>792</v>
      </c>
      <c r="M11" s="9" t="s">
        <v>796</v>
      </c>
      <c r="N11" s="9" t="s">
        <v>2006</v>
      </c>
      <c r="O11" s="9" t="s">
        <v>797</v>
      </c>
      <c r="P11" s="9" t="s">
        <v>797</v>
      </c>
      <c r="Q11" s="173">
        <v>40552</v>
      </c>
      <c r="R11" s="9" t="s">
        <v>352</v>
      </c>
      <c r="S11" s="9" t="s">
        <v>57</v>
      </c>
      <c r="T11" s="134" t="s">
        <v>3725</v>
      </c>
      <c r="U11" s="134" t="s">
        <v>2647</v>
      </c>
      <c r="V11" s="134"/>
      <c r="W11" s="134"/>
      <c r="X11" s="9" t="s">
        <v>797</v>
      </c>
      <c r="Y11" s="134">
        <v>63403</v>
      </c>
      <c r="Z11" s="134" t="s">
        <v>3724</v>
      </c>
    </row>
    <row r="12" spans="1:26" s="9" customFormat="1" ht="192" x14ac:dyDescent="0.25">
      <c r="A12" s="9" t="s">
        <v>2407</v>
      </c>
      <c r="B12" s="9" t="s">
        <v>532</v>
      </c>
      <c r="C12" s="9" t="s">
        <v>618</v>
      </c>
      <c r="D12" s="18" t="s">
        <v>2616</v>
      </c>
      <c r="E12" s="9" t="s">
        <v>798</v>
      </c>
      <c r="F12" s="9" t="s">
        <v>799</v>
      </c>
      <c r="G12" s="9" t="s">
        <v>800</v>
      </c>
      <c r="H12" s="10" t="s">
        <v>801</v>
      </c>
      <c r="I12" s="10"/>
      <c r="J12" s="10" t="s">
        <v>1722</v>
      </c>
      <c r="L12" s="9" t="s">
        <v>802</v>
      </c>
      <c r="P12" s="10">
        <v>4500000</v>
      </c>
      <c r="Q12" s="11" t="s">
        <v>803</v>
      </c>
      <c r="R12" s="11" t="s">
        <v>353</v>
      </c>
      <c r="S12" s="9" t="s">
        <v>1723</v>
      </c>
      <c r="T12" s="134" t="s">
        <v>3723</v>
      </c>
      <c r="U12" s="134" t="s">
        <v>3722</v>
      </c>
      <c r="V12" s="134" t="s">
        <v>3721</v>
      </c>
      <c r="W12" s="134" t="s">
        <v>3720</v>
      </c>
      <c r="X12" s="10">
        <v>4500000</v>
      </c>
      <c r="Y12" s="134" t="s">
        <v>3713</v>
      </c>
      <c r="Z12" s="134" t="s">
        <v>3712</v>
      </c>
    </row>
    <row r="13" spans="1:26" s="9" customFormat="1" ht="84" x14ac:dyDescent="0.25">
      <c r="A13" s="9" t="s">
        <v>2408</v>
      </c>
      <c r="B13" s="9" t="s">
        <v>532</v>
      </c>
      <c r="C13" s="9" t="s">
        <v>586</v>
      </c>
      <c r="D13" s="18" t="s">
        <v>2616</v>
      </c>
      <c r="E13" s="136" t="s">
        <v>804</v>
      </c>
      <c r="F13" s="9" t="s">
        <v>805</v>
      </c>
      <c r="G13" s="9" t="s">
        <v>806</v>
      </c>
      <c r="H13" s="9" t="s">
        <v>2009</v>
      </c>
      <c r="P13" s="9" t="s">
        <v>807</v>
      </c>
      <c r="Q13" s="9">
        <v>20</v>
      </c>
      <c r="R13" s="11" t="s">
        <v>353</v>
      </c>
      <c r="S13" s="9" t="s">
        <v>636</v>
      </c>
      <c r="T13" s="134" t="s">
        <v>3719</v>
      </c>
      <c r="U13" s="134" t="s">
        <v>2647</v>
      </c>
      <c r="V13" s="134"/>
      <c r="W13" s="134"/>
      <c r="X13" s="9" t="s">
        <v>807</v>
      </c>
      <c r="Y13" s="134" t="s">
        <v>3718</v>
      </c>
      <c r="Z13" s="134" t="s">
        <v>3717</v>
      </c>
    </row>
    <row r="14" spans="1:26" s="9" customFormat="1" ht="72" x14ac:dyDescent="0.25">
      <c r="A14" s="9" t="s">
        <v>2409</v>
      </c>
      <c r="B14" s="9" t="s">
        <v>532</v>
      </c>
      <c r="C14" s="9" t="s">
        <v>549</v>
      </c>
      <c r="D14" s="18" t="s">
        <v>2616</v>
      </c>
      <c r="E14" s="174" t="s">
        <v>2584</v>
      </c>
      <c r="F14" s="174" t="s">
        <v>808</v>
      </c>
      <c r="G14" s="174" t="s">
        <v>2585</v>
      </c>
      <c r="H14" s="9" t="s">
        <v>809</v>
      </c>
      <c r="J14" s="9" t="s">
        <v>810</v>
      </c>
      <c r="P14" s="10">
        <v>300000</v>
      </c>
      <c r="Q14" s="11" t="s">
        <v>811</v>
      </c>
      <c r="R14" s="11" t="s">
        <v>353</v>
      </c>
      <c r="S14" s="9" t="s">
        <v>636</v>
      </c>
      <c r="T14" s="134" t="s">
        <v>3716</v>
      </c>
      <c r="U14" s="134" t="s">
        <v>2647</v>
      </c>
      <c r="V14" s="134"/>
      <c r="W14" s="134"/>
      <c r="X14" s="10">
        <v>300000</v>
      </c>
      <c r="Y14" s="134" t="s">
        <v>3713</v>
      </c>
      <c r="Z14" s="134" t="s">
        <v>3715</v>
      </c>
    </row>
    <row r="15" spans="1:26" s="9" customFormat="1" ht="84" x14ac:dyDescent="0.25">
      <c r="A15" s="9" t="s">
        <v>2410</v>
      </c>
      <c r="B15" s="9" t="s">
        <v>532</v>
      </c>
      <c r="C15" s="9" t="s">
        <v>618</v>
      </c>
      <c r="D15" s="18" t="s">
        <v>2616</v>
      </c>
      <c r="E15" s="9" t="s">
        <v>812</v>
      </c>
      <c r="F15" s="9" t="s">
        <v>813</v>
      </c>
      <c r="G15" s="9" t="s">
        <v>814</v>
      </c>
      <c r="H15" s="9" t="s">
        <v>815</v>
      </c>
      <c r="J15" s="9" t="s">
        <v>816</v>
      </c>
      <c r="L15" s="9" t="s">
        <v>817</v>
      </c>
      <c r="P15" s="9" t="s">
        <v>818</v>
      </c>
      <c r="Q15" s="9" t="s">
        <v>775</v>
      </c>
      <c r="R15" s="11" t="s">
        <v>353</v>
      </c>
      <c r="S15" s="9" t="s">
        <v>1721</v>
      </c>
      <c r="T15" s="134" t="s">
        <v>3714</v>
      </c>
      <c r="U15" s="134" t="s">
        <v>2647</v>
      </c>
      <c r="V15" s="134"/>
      <c r="W15" s="134"/>
      <c r="X15" s="9" t="s">
        <v>818</v>
      </c>
      <c r="Y15" s="134" t="s">
        <v>3713</v>
      </c>
      <c r="Z15" s="134" t="s">
        <v>3712</v>
      </c>
    </row>
    <row r="16" spans="1:26" ht="168" x14ac:dyDescent="0.25">
      <c r="A16" s="9" t="s">
        <v>2411</v>
      </c>
      <c r="B16" s="18" t="s">
        <v>207</v>
      </c>
      <c r="C16" s="18" t="s">
        <v>208</v>
      </c>
      <c r="D16" s="18" t="s">
        <v>2616</v>
      </c>
      <c r="E16" s="18" t="s">
        <v>362</v>
      </c>
      <c r="G16" s="18" t="s">
        <v>368</v>
      </c>
      <c r="H16" s="18" t="s">
        <v>1262</v>
      </c>
      <c r="I16" s="145"/>
      <c r="J16" s="18" t="s">
        <v>368</v>
      </c>
      <c r="K16" s="145"/>
      <c r="L16" s="18" t="s">
        <v>1262</v>
      </c>
      <c r="M16" s="145"/>
      <c r="N16" s="18" t="s">
        <v>1262</v>
      </c>
      <c r="O16" s="145"/>
      <c r="P16" s="18" t="s">
        <v>1262</v>
      </c>
      <c r="Q16" s="18" t="s">
        <v>1262</v>
      </c>
      <c r="R16" s="18" t="s">
        <v>1262</v>
      </c>
      <c r="S16" s="18" t="s">
        <v>1262</v>
      </c>
      <c r="T16" s="134"/>
      <c r="U16" s="134" t="s">
        <v>2654</v>
      </c>
      <c r="V16" s="134"/>
      <c r="W16" s="134"/>
      <c r="X16" s="18" t="s">
        <v>1262</v>
      </c>
      <c r="Y16" s="134"/>
      <c r="Z16" s="134"/>
    </row>
    <row r="17" spans="1:26" ht="132" x14ac:dyDescent="0.25">
      <c r="A17" s="9" t="s">
        <v>2412</v>
      </c>
      <c r="B17" s="18" t="s">
        <v>354</v>
      </c>
      <c r="C17" s="18" t="s">
        <v>355</v>
      </c>
      <c r="D17" s="18" t="s">
        <v>2616</v>
      </c>
      <c r="E17" s="18" t="s">
        <v>356</v>
      </c>
      <c r="G17" s="18" t="s">
        <v>358</v>
      </c>
      <c r="H17" s="18" t="s">
        <v>1262</v>
      </c>
      <c r="I17" s="145"/>
      <c r="J17" s="18" t="s">
        <v>358</v>
      </c>
      <c r="K17" s="145"/>
      <c r="L17" s="18" t="s">
        <v>1262</v>
      </c>
      <c r="M17" s="145"/>
      <c r="N17" s="18" t="s">
        <v>1262</v>
      </c>
      <c r="O17" s="145"/>
      <c r="P17" s="18" t="s">
        <v>1262</v>
      </c>
      <c r="Q17" s="18" t="s">
        <v>1262</v>
      </c>
      <c r="R17" s="18" t="s">
        <v>1262</v>
      </c>
      <c r="S17" s="18" t="s">
        <v>1262</v>
      </c>
      <c r="T17" s="134"/>
      <c r="U17" s="134" t="s">
        <v>2654</v>
      </c>
      <c r="V17" s="134"/>
      <c r="W17" s="134"/>
      <c r="X17" s="18" t="s">
        <v>1262</v>
      </c>
      <c r="Y17" s="134"/>
      <c r="Z17" s="134"/>
    </row>
    <row r="18" spans="1:26" ht="144" x14ac:dyDescent="0.25">
      <c r="A18" s="9" t="s">
        <v>2413</v>
      </c>
      <c r="B18" s="18" t="s">
        <v>354</v>
      </c>
      <c r="C18" s="18" t="s">
        <v>355</v>
      </c>
      <c r="D18" s="18" t="s">
        <v>2616</v>
      </c>
      <c r="E18" s="18" t="s">
        <v>361</v>
      </c>
      <c r="G18" s="18" t="s">
        <v>359</v>
      </c>
      <c r="H18" s="18" t="s">
        <v>359</v>
      </c>
      <c r="I18" s="145"/>
      <c r="J18" s="18" t="s">
        <v>359</v>
      </c>
      <c r="K18" s="145"/>
      <c r="L18" s="18" t="s">
        <v>359</v>
      </c>
      <c r="M18" s="145"/>
      <c r="N18" s="18" t="s">
        <v>359</v>
      </c>
      <c r="O18" s="145"/>
      <c r="P18" s="18" t="s">
        <v>1262</v>
      </c>
      <c r="Q18" s="18" t="s">
        <v>1262</v>
      </c>
      <c r="R18" s="18" t="s">
        <v>1262</v>
      </c>
      <c r="S18" s="18" t="s">
        <v>1262</v>
      </c>
      <c r="T18" s="134"/>
      <c r="U18" s="134" t="s">
        <v>2654</v>
      </c>
      <c r="V18" s="134"/>
      <c r="W18" s="134"/>
      <c r="X18" s="18" t="s">
        <v>1262</v>
      </c>
      <c r="Y18" s="134"/>
      <c r="Z18" s="134"/>
    </row>
    <row r="19" spans="1:26" ht="276" x14ac:dyDescent="0.25">
      <c r="A19" s="9" t="s">
        <v>2414</v>
      </c>
      <c r="B19" s="18" t="s">
        <v>207</v>
      </c>
      <c r="C19" s="18" t="s">
        <v>208</v>
      </c>
      <c r="D19" s="18" t="s">
        <v>2616</v>
      </c>
      <c r="E19" s="18" t="s">
        <v>360</v>
      </c>
      <c r="G19" s="18" t="s">
        <v>363</v>
      </c>
      <c r="H19" s="18" t="s">
        <v>1404</v>
      </c>
      <c r="I19" s="145"/>
      <c r="J19" s="18" t="s">
        <v>1404</v>
      </c>
      <c r="K19" s="145"/>
      <c r="L19" s="18" t="s">
        <v>1404</v>
      </c>
      <c r="M19" s="145"/>
      <c r="N19" s="18" t="s">
        <v>1404</v>
      </c>
      <c r="O19" s="145"/>
      <c r="P19" s="18" t="s">
        <v>1262</v>
      </c>
      <c r="Q19" s="18" t="s">
        <v>1262</v>
      </c>
      <c r="R19" s="18" t="s">
        <v>1262</v>
      </c>
      <c r="S19" s="18" t="s">
        <v>1262</v>
      </c>
      <c r="T19" s="134"/>
      <c r="U19" s="134" t="s">
        <v>2654</v>
      </c>
      <c r="V19" s="134"/>
      <c r="W19" s="134"/>
      <c r="X19" s="18" t="s">
        <v>1262</v>
      </c>
      <c r="Y19" s="134"/>
      <c r="Z19" s="134"/>
    </row>
    <row r="20" spans="1:26" ht="216" x14ac:dyDescent="0.25">
      <c r="A20" s="9" t="s">
        <v>2415</v>
      </c>
      <c r="B20" s="18" t="s">
        <v>366</v>
      </c>
      <c r="C20" s="18" t="s">
        <v>365</v>
      </c>
      <c r="D20" s="18" t="s">
        <v>2616</v>
      </c>
      <c r="E20" s="18" t="s">
        <v>364</v>
      </c>
      <c r="G20" s="18" t="s">
        <v>367</v>
      </c>
      <c r="H20" s="18" t="s">
        <v>367</v>
      </c>
      <c r="I20" s="145"/>
      <c r="J20" s="18" t="s">
        <v>367</v>
      </c>
      <c r="K20" s="145"/>
      <c r="L20" s="18" t="s">
        <v>367</v>
      </c>
      <c r="M20" s="145"/>
      <c r="N20" s="18" t="s">
        <v>367</v>
      </c>
      <c r="O20" s="145"/>
      <c r="P20" s="18" t="s">
        <v>1262</v>
      </c>
      <c r="Q20" s="18" t="s">
        <v>1262</v>
      </c>
      <c r="R20" s="18" t="s">
        <v>1262</v>
      </c>
      <c r="S20" s="18" t="s">
        <v>1262</v>
      </c>
      <c r="T20" s="134"/>
      <c r="U20" s="134" t="s">
        <v>2654</v>
      </c>
      <c r="V20" s="134"/>
      <c r="W20" s="134"/>
      <c r="X20" s="18" t="s">
        <v>1262</v>
      </c>
      <c r="Y20" s="134"/>
      <c r="Z20" s="134"/>
    </row>
    <row r="21" spans="1:26" x14ac:dyDescent="0.25">
      <c r="T21" s="134"/>
      <c r="U21" s="134" t="s">
        <v>2654</v>
      </c>
      <c r="W21" s="134"/>
    </row>
    <row r="22" spans="1:26" x14ac:dyDescent="0.25">
      <c r="T22" s="134"/>
      <c r="U22" s="134" t="s">
        <v>2654</v>
      </c>
      <c r="W22" s="134"/>
    </row>
    <row r="23" spans="1:26" x14ac:dyDescent="0.25">
      <c r="T23" s="134"/>
      <c r="U23" s="134" t="s">
        <v>2654</v>
      </c>
      <c r="W23" s="134"/>
    </row>
    <row r="24" spans="1:26" x14ac:dyDescent="0.25">
      <c r="T24" s="134"/>
      <c r="U24" s="134" t="s">
        <v>2654</v>
      </c>
      <c r="W24" s="134"/>
    </row>
    <row r="25" spans="1:26" x14ac:dyDescent="0.25">
      <c r="U25" s="134" t="s">
        <v>2654</v>
      </c>
    </row>
    <row r="26" spans="1:26" x14ac:dyDescent="0.25">
      <c r="U26" s="134" t="s">
        <v>2654</v>
      </c>
    </row>
    <row r="27" spans="1:26" x14ac:dyDescent="0.25">
      <c r="U27" s="134" t="s">
        <v>2654</v>
      </c>
    </row>
    <row r="28" spans="1:26" x14ac:dyDescent="0.25">
      <c r="U28" s="134" t="s">
        <v>2654</v>
      </c>
    </row>
    <row r="29" spans="1:26" x14ac:dyDescent="0.25">
      <c r="U29" s="134" t="s">
        <v>2654</v>
      </c>
    </row>
    <row r="30" spans="1:26" x14ac:dyDescent="0.25">
      <c r="U30" s="134" t="s">
        <v>2654</v>
      </c>
    </row>
    <row r="31" spans="1:26" x14ac:dyDescent="0.25">
      <c r="U31" s="134" t="s">
        <v>2654</v>
      </c>
    </row>
    <row r="32" spans="1:26" x14ac:dyDescent="0.25">
      <c r="U32" s="134" t="s">
        <v>2654</v>
      </c>
    </row>
    <row r="33" spans="21:21" s="18" customFormat="1" x14ac:dyDescent="0.25">
      <c r="U33" s="134" t="s">
        <v>2654</v>
      </c>
    </row>
    <row r="34" spans="21:21" s="18" customFormat="1" x14ac:dyDescent="0.25">
      <c r="U34" s="134" t="s">
        <v>2654</v>
      </c>
    </row>
    <row r="35" spans="21:21" s="18" customFormat="1" x14ac:dyDescent="0.25">
      <c r="U35" s="134" t="s">
        <v>2654</v>
      </c>
    </row>
    <row r="36" spans="21:21" s="18" customFormat="1" x14ac:dyDescent="0.25">
      <c r="U36" s="134" t="s">
        <v>2654</v>
      </c>
    </row>
    <row r="37" spans="21:21" s="18" customFormat="1" x14ac:dyDescent="0.25">
      <c r="U37" s="134" t="s">
        <v>2654</v>
      </c>
    </row>
    <row r="38" spans="21:21" s="18" customFormat="1" x14ac:dyDescent="0.25">
      <c r="U38" s="134" t="s">
        <v>2654</v>
      </c>
    </row>
    <row r="39" spans="21:21" s="18" customFormat="1" x14ac:dyDescent="0.25">
      <c r="U39" s="134" t="s">
        <v>2654</v>
      </c>
    </row>
    <row r="40" spans="21:21" s="18" customFormat="1" x14ac:dyDescent="0.25">
      <c r="U40" s="134" t="s">
        <v>2654</v>
      </c>
    </row>
    <row r="41" spans="21:21" s="18" customFormat="1" x14ac:dyDescent="0.25">
      <c r="U41" s="134" t="s">
        <v>2654</v>
      </c>
    </row>
    <row r="42" spans="21:21" s="18" customFormat="1" x14ac:dyDescent="0.25">
      <c r="U42" s="134" t="s">
        <v>2654</v>
      </c>
    </row>
    <row r="43" spans="21:21" s="18" customFormat="1" x14ac:dyDescent="0.25">
      <c r="U43" s="134" t="s">
        <v>2654</v>
      </c>
    </row>
    <row r="44" spans="21:21" s="18" customFormat="1" x14ac:dyDescent="0.25">
      <c r="U44" s="134" t="s">
        <v>2654</v>
      </c>
    </row>
    <row r="45" spans="21:21" s="18" customFormat="1" x14ac:dyDescent="0.25">
      <c r="U45" s="134" t="s">
        <v>2654</v>
      </c>
    </row>
    <row r="46" spans="21:21" s="18" customFormat="1" x14ac:dyDescent="0.25">
      <c r="U46" s="134" t="s">
        <v>2654</v>
      </c>
    </row>
    <row r="47" spans="21:21" s="18" customFormat="1" x14ac:dyDescent="0.25">
      <c r="U47" s="134" t="s">
        <v>2654</v>
      </c>
    </row>
    <row r="48" spans="21:21" s="18" customFormat="1" x14ac:dyDescent="0.25">
      <c r="U48" s="134" t="s">
        <v>2654</v>
      </c>
    </row>
    <row r="49" spans="21:21" s="18" customFormat="1" x14ac:dyDescent="0.25">
      <c r="U49" s="134" t="s">
        <v>2654</v>
      </c>
    </row>
  </sheetData>
  <sheetProtection selectLockedCells="1"/>
  <mergeCells count="29">
    <mergeCell ref="J5:K5"/>
    <mergeCell ref="H4:I4"/>
    <mergeCell ref="J4:K4"/>
    <mergeCell ref="L5:M5"/>
    <mergeCell ref="A1:S1"/>
    <mergeCell ref="A2:S2"/>
    <mergeCell ref="A3:A6"/>
    <mergeCell ref="B3:B6"/>
    <mergeCell ref="C3:C6"/>
    <mergeCell ref="D3:D6"/>
    <mergeCell ref="N5:O5"/>
    <mergeCell ref="N4:O4"/>
    <mergeCell ref="H3:O3"/>
    <mergeCell ref="E3:E6"/>
    <mergeCell ref="F3:F6"/>
    <mergeCell ref="G3:G6"/>
    <mergeCell ref="L4:M4"/>
    <mergeCell ref="H5:I5"/>
    <mergeCell ref="Z3:Z6"/>
    <mergeCell ref="P3:P6"/>
    <mergeCell ref="Q3:Q6"/>
    <mergeCell ref="T3:T6"/>
    <mergeCell ref="W3:W6"/>
    <mergeCell ref="X3:X6"/>
    <mergeCell ref="R3:R6"/>
    <mergeCell ref="S3:S6"/>
    <mergeCell ref="U3:U6"/>
    <mergeCell ref="V3:V6"/>
    <mergeCell ref="Y3:Y6"/>
  </mergeCells>
  <conditionalFormatting sqref="U7:U49">
    <cfRule type="containsText" dxfId="334" priority="7" stopIfTrue="1" operator="containsText" text="Target Met">
      <formula>NOT(ISERROR(SEARCH("Target Met",U7)))</formula>
    </cfRule>
  </conditionalFormatting>
  <conditionalFormatting sqref="U7:U49">
    <cfRule type="containsText" dxfId="333" priority="1" stopIfTrue="1" operator="containsText" text="Not Applicable">
      <formula>NOT(ISERROR(SEARCH("Not Applicable",U7)))</formula>
    </cfRule>
    <cfRule type="containsText" priority="2" stopIfTrue="1" operator="containsText" text="Not Applicable">
      <formula>NOT(ISERROR(SEARCH("Not Applicable",U7)))</formula>
    </cfRule>
    <cfRule type="containsText" dxfId="332" priority="3" stopIfTrue="1" operator="containsText" text="Target Exceeded">
      <formula>NOT(ISERROR(SEARCH("Target Exceeded",U7)))</formula>
    </cfRule>
    <cfRule type="containsText" dxfId="331" priority="4" stopIfTrue="1" operator="containsText" text="Target Partially Met">
      <formula>NOT(ISERROR(SEARCH("Target Partially Met",U7)))</formula>
    </cfRule>
    <cfRule type="containsText" priority="5" stopIfTrue="1" operator="containsText" text="Target Partially Met">
      <formula>NOT(ISERROR(SEARCH("Target Partially Met",U7)))</formula>
    </cfRule>
    <cfRule type="containsText" dxfId="330" priority="6" stopIfTrue="1" operator="containsText" text="Nil Achieved">
      <formula>NOT(ISERROR(SEARCH("Nil Achieved",U7)))</formula>
    </cfRule>
  </conditionalFormatting>
  <pageMargins left="0.70866141732283472" right="0.70866141732283472" top="0.74803149606299213" bottom="0.74803149606299213" header="0.31496062992125984" footer="0.31496062992125984"/>
  <pageSetup paperSize="9" scale="80" firstPageNumber="132"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[14]Sheet1!#REF!</xm:f>
          </x14:formula1>
          <xm:sqref>U7:U49</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Normal="100" zoomScaleSheetLayoutView="100" workbookViewId="0">
      <selection activeCell="H19" sqref="H19"/>
    </sheetView>
  </sheetViews>
  <sheetFormatPr defaultRowHeight="15" x14ac:dyDescent="0.25"/>
  <cols>
    <col min="1" max="1" width="9.140625" style="53"/>
    <col min="2" max="11" width="9.140625" style="65"/>
    <col min="12" max="12" width="9.140625" style="65" customWidth="1"/>
    <col min="13" max="16384" width="9.140625" style="65"/>
  </cols>
  <sheetData>
    <row r="1" spans="1:11" s="124" customFormat="1" x14ac:dyDescent="0.25">
      <c r="A1" s="352" t="s">
        <v>3634</v>
      </c>
      <c r="B1" s="353"/>
      <c r="C1" s="353"/>
      <c r="D1" s="353"/>
      <c r="E1" s="353"/>
      <c r="F1" s="353"/>
      <c r="G1" s="353"/>
      <c r="H1" s="353"/>
      <c r="I1" s="354"/>
    </row>
    <row r="2" spans="1:11" ht="57.75" customHeight="1" x14ac:dyDescent="0.35">
      <c r="A2" s="355"/>
      <c r="B2" s="356"/>
      <c r="C2" s="356"/>
      <c r="D2" s="356"/>
      <c r="E2" s="356"/>
      <c r="F2" s="356"/>
      <c r="G2" s="356"/>
      <c r="H2" s="356"/>
      <c r="I2" s="357"/>
      <c r="J2" s="49"/>
      <c r="K2" s="49"/>
    </row>
    <row r="3" spans="1:11" x14ac:dyDescent="0.25">
      <c r="I3" s="66"/>
    </row>
    <row r="4" spans="1:11" x14ac:dyDescent="0.25">
      <c r="I4" s="66"/>
    </row>
    <row r="5" spans="1:11" x14ac:dyDescent="0.25">
      <c r="I5" s="66"/>
    </row>
    <row r="6" spans="1:11" x14ac:dyDescent="0.25">
      <c r="I6" s="66"/>
    </row>
    <row r="7" spans="1:11" x14ac:dyDescent="0.25">
      <c r="I7" s="66"/>
    </row>
    <row r="8" spans="1:11" x14ac:dyDescent="0.25">
      <c r="I8" s="66"/>
    </row>
    <row r="9" spans="1:11" x14ac:dyDescent="0.25">
      <c r="I9" s="66"/>
    </row>
    <row r="10" spans="1:11" x14ac:dyDescent="0.25">
      <c r="I10" s="66"/>
    </row>
    <row r="11" spans="1:11" x14ac:dyDescent="0.25">
      <c r="I11" s="66"/>
    </row>
    <row r="12" spans="1:11" x14ac:dyDescent="0.25">
      <c r="I12" s="66"/>
    </row>
    <row r="13" spans="1:11" x14ac:dyDescent="0.25">
      <c r="I13" s="66"/>
    </row>
    <row r="14" spans="1:11" x14ac:dyDescent="0.25">
      <c r="I14" s="66"/>
    </row>
    <row r="15" spans="1:11" x14ac:dyDescent="0.25">
      <c r="I15" s="66"/>
    </row>
    <row r="16" spans="1:11" x14ac:dyDescent="0.25">
      <c r="I16" s="66"/>
    </row>
    <row r="17" spans="9:9" x14ac:dyDescent="0.25">
      <c r="I17" s="66"/>
    </row>
    <row r="18" spans="9:9" x14ac:dyDescent="0.25">
      <c r="I18" s="66"/>
    </row>
    <row r="19" spans="9:9" x14ac:dyDescent="0.25">
      <c r="I19" s="66"/>
    </row>
    <row r="20" spans="9:9" x14ac:dyDescent="0.25">
      <c r="I20" s="66"/>
    </row>
    <row r="21" spans="9:9" x14ac:dyDescent="0.25">
      <c r="I21" s="66"/>
    </row>
    <row r="22" spans="9:9" x14ac:dyDescent="0.25">
      <c r="I22" s="66"/>
    </row>
    <row r="23" spans="9:9" x14ac:dyDescent="0.25">
      <c r="I23" s="66"/>
    </row>
    <row r="24" spans="9:9" x14ac:dyDescent="0.25">
      <c r="I24" s="66"/>
    </row>
    <row r="25" spans="9:9" x14ac:dyDescent="0.25">
      <c r="I25" s="66"/>
    </row>
    <row r="26" spans="9:9" x14ac:dyDescent="0.25">
      <c r="I26" s="66"/>
    </row>
    <row r="27" spans="9:9" x14ac:dyDescent="0.25">
      <c r="I27" s="66"/>
    </row>
    <row r="28" spans="9:9" x14ac:dyDescent="0.25">
      <c r="I28" s="66"/>
    </row>
    <row r="29" spans="9:9" x14ac:dyDescent="0.25">
      <c r="I29" s="66"/>
    </row>
    <row r="30" spans="9:9" x14ac:dyDescent="0.25">
      <c r="I30" s="66"/>
    </row>
    <row r="31" spans="9:9" x14ac:dyDescent="0.25">
      <c r="I31" s="66"/>
    </row>
    <row r="32" spans="9:9" x14ac:dyDescent="0.25">
      <c r="I32" s="66"/>
    </row>
    <row r="33" spans="1:11" ht="60" customHeight="1" x14ac:dyDescent="0.35">
      <c r="B33" s="301" t="s">
        <v>1889</v>
      </c>
      <c r="C33" s="301"/>
      <c r="D33" s="301"/>
      <c r="E33" s="301"/>
      <c r="F33" s="301"/>
      <c r="G33" s="301"/>
      <c r="H33" s="301"/>
      <c r="I33" s="301"/>
      <c r="J33" s="12"/>
    </row>
    <row r="34" spans="1:11" ht="15" customHeight="1" x14ac:dyDescent="0.25">
      <c r="B34" s="336"/>
      <c r="C34" s="336"/>
      <c r="D34" s="336"/>
      <c r="E34" s="336"/>
      <c r="F34" s="336"/>
      <c r="G34" s="336"/>
      <c r="H34" s="336"/>
      <c r="I34" s="337"/>
      <c r="J34" s="54"/>
    </row>
    <row r="35" spans="1:11" ht="60" customHeight="1" x14ac:dyDescent="0.35">
      <c r="B35" s="336"/>
      <c r="C35" s="336"/>
      <c r="D35" s="336"/>
      <c r="E35" s="336"/>
      <c r="F35" s="336"/>
      <c r="G35" s="336"/>
      <c r="H35" s="336"/>
      <c r="I35" s="337"/>
      <c r="J35" s="12"/>
    </row>
    <row r="36" spans="1:11" x14ac:dyDescent="0.25">
      <c r="B36" s="54"/>
      <c r="C36" s="54"/>
      <c r="D36" s="54"/>
      <c r="E36" s="56"/>
      <c r="F36" s="54"/>
      <c r="G36" s="54"/>
      <c r="H36" s="54"/>
      <c r="I36" s="55"/>
      <c r="J36" s="54"/>
    </row>
    <row r="37" spans="1:11" ht="23.25" customHeight="1" x14ac:dyDescent="0.35">
      <c r="A37" s="338" t="s">
        <v>54</v>
      </c>
      <c r="B37" s="350"/>
      <c r="C37" s="350"/>
      <c r="D37" s="350"/>
      <c r="E37" s="350"/>
      <c r="F37" s="350"/>
      <c r="G37" s="350"/>
      <c r="H37" s="350"/>
      <c r="I37" s="351"/>
      <c r="J37" s="13"/>
      <c r="K37" s="58"/>
    </row>
  </sheetData>
  <mergeCells count="4">
    <mergeCell ref="B34:I35"/>
    <mergeCell ref="A37:I37"/>
    <mergeCell ref="A1:I2"/>
    <mergeCell ref="B33:I33"/>
  </mergeCells>
  <pageMargins left="0.70866141732283472" right="0.70866141732283472" top="0.74803149606299213" bottom="0.74803149606299213" header="0.31496062992125984" footer="0.31496062992125984"/>
  <pageSetup paperSize="9" scale="89" firstPageNumber="137" orientation="portrait" useFirstPageNumber="1" r:id="rId1"/>
  <headerFooter>
    <oddFooter>Page &amp;P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3648</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3649</v>
      </c>
    </row>
    <row r="13" spans="1:14" s="267" customFormat="1" ht="18" x14ac:dyDescent="0.25"/>
    <row r="14" spans="1:14" s="267" customFormat="1" ht="18" x14ac:dyDescent="0.25">
      <c r="D14" s="273">
        <v>1.1000000000000001</v>
      </c>
      <c r="E14" s="272" t="s">
        <v>3553</v>
      </c>
      <c r="F14" s="267">
        <v>64</v>
      </c>
    </row>
    <row r="15" spans="1:14" s="267" customFormat="1" ht="18.75" x14ac:dyDescent="0.3">
      <c r="D15" s="267" t="s">
        <v>3549</v>
      </c>
      <c r="E15" s="285" t="s">
        <v>3551</v>
      </c>
      <c r="F15" s="267">
        <v>27</v>
      </c>
    </row>
    <row r="16" spans="1:14" s="267" customFormat="1" ht="18" x14ac:dyDescent="0.25">
      <c r="D16" s="267" t="s">
        <v>3550</v>
      </c>
      <c r="E16" s="272" t="s">
        <v>3552</v>
      </c>
      <c r="F16" s="267">
        <v>37</v>
      </c>
    </row>
    <row r="17" spans="4:13" s="267" customFormat="1" ht="18" x14ac:dyDescent="0.25">
      <c r="M17" s="289"/>
    </row>
    <row r="18" spans="4:13" s="267" customFormat="1" ht="18" x14ac:dyDescent="0.25">
      <c r="D18" s="273">
        <v>1.2</v>
      </c>
      <c r="E18" s="267" t="s">
        <v>3841</v>
      </c>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3650</v>
      </c>
      <c r="F45" s="275" t="s">
        <v>3651</v>
      </c>
      <c r="G45" s="275" t="s">
        <v>3652</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3653</v>
      </c>
      <c r="F75" s="275" t="s">
        <v>3654</v>
      </c>
      <c r="G75" s="275" t="s">
        <v>3655</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38" orientation="portrait" useFirstPageNumber="1" r:id="rId1"/>
  <headerFooter>
    <oddFooter>Page &amp;P</oddFooter>
  </headerFooter>
  <rowBreaks count="1" manualBreakCount="1">
    <brk id="46"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3790</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3790</v>
      </c>
    </row>
    <row r="13" spans="1:14" s="267" customFormat="1" ht="18" x14ac:dyDescent="0.25"/>
    <row r="14" spans="1:14" s="267" customFormat="1" ht="18" x14ac:dyDescent="0.25">
      <c r="D14" s="273">
        <v>1.1000000000000001</v>
      </c>
      <c r="E14" s="272" t="s">
        <v>3553</v>
      </c>
      <c r="F14" s="267">
        <v>9</v>
      </c>
    </row>
    <row r="15" spans="1:14" s="267" customFormat="1" ht="18.75" x14ac:dyDescent="0.3">
      <c r="D15" s="267" t="s">
        <v>3549</v>
      </c>
      <c r="E15" s="285" t="s">
        <v>3551</v>
      </c>
      <c r="F15" s="267">
        <v>7</v>
      </c>
    </row>
    <row r="16" spans="1:14" s="267" customFormat="1" ht="18" x14ac:dyDescent="0.25">
      <c r="D16" s="267" t="s">
        <v>3550</v>
      </c>
      <c r="E16" s="272" t="s">
        <v>3552</v>
      </c>
      <c r="F16" s="267">
        <v>2</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3791</v>
      </c>
      <c r="F45" s="275" t="s">
        <v>3627</v>
      </c>
      <c r="G45" s="275" t="s">
        <v>3791</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3792</v>
      </c>
      <c r="F75" s="275" t="s">
        <v>3627</v>
      </c>
      <c r="G75" s="275" t="s">
        <v>3792</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40" orientation="portrait" useFirstPageNumber="1" r:id="rId1"/>
  <headerFooter>
    <oddFooter>Page &amp;P</oddFooter>
  </headerFooter>
  <rowBreaks count="1" manualBreakCount="1">
    <brk id="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view="pageBreakPreview" zoomScale="85" zoomScaleNormal="100" zoomScaleSheetLayoutView="85" workbookViewId="0">
      <selection sqref="A1:K2"/>
    </sheetView>
  </sheetViews>
  <sheetFormatPr defaultColWidth="8.85546875" defaultRowHeight="15" x14ac:dyDescent="0.25"/>
  <cols>
    <col min="1" max="13" width="8.85546875" style="1"/>
    <col min="14" max="14" width="20.28515625" style="1" customWidth="1"/>
    <col min="15" max="16384" width="8.85546875" style="1"/>
  </cols>
  <sheetData>
    <row r="1" spans="1:12" ht="23.25" x14ac:dyDescent="0.35">
      <c r="A1" s="295" t="s">
        <v>3604</v>
      </c>
      <c r="B1" s="296"/>
      <c r="C1" s="296"/>
      <c r="D1" s="296"/>
      <c r="E1" s="296"/>
      <c r="F1" s="296"/>
      <c r="G1" s="296"/>
      <c r="H1" s="296"/>
      <c r="I1" s="296"/>
      <c r="J1" s="296"/>
      <c r="K1" s="297"/>
      <c r="L1" s="7"/>
    </row>
    <row r="2" spans="1:12" ht="28.5" customHeight="1" x14ac:dyDescent="0.25">
      <c r="A2" s="298"/>
      <c r="B2" s="299"/>
      <c r="C2" s="299"/>
      <c r="D2" s="299"/>
      <c r="E2" s="299"/>
      <c r="F2" s="299"/>
      <c r="G2" s="299"/>
      <c r="H2" s="299"/>
      <c r="I2" s="299"/>
      <c r="J2" s="299"/>
      <c r="K2" s="300"/>
    </row>
    <row r="3" spans="1:12" x14ac:dyDescent="0.25">
      <c r="A3" s="5"/>
      <c r="K3" s="3"/>
    </row>
    <row r="4" spans="1:12" x14ac:dyDescent="0.25">
      <c r="A4" s="5"/>
      <c r="K4" s="3"/>
    </row>
    <row r="5" spans="1:12" x14ac:dyDescent="0.25">
      <c r="A5" s="5"/>
      <c r="K5" s="3"/>
    </row>
    <row r="6" spans="1:12" x14ac:dyDescent="0.25">
      <c r="A6" s="5"/>
      <c r="K6" s="3"/>
    </row>
    <row r="7" spans="1:12" x14ac:dyDescent="0.25">
      <c r="A7" s="5"/>
      <c r="K7" s="3"/>
    </row>
    <row r="8" spans="1:12" x14ac:dyDescent="0.25">
      <c r="A8" s="5"/>
      <c r="K8" s="3"/>
    </row>
    <row r="9" spans="1:12" x14ac:dyDescent="0.25">
      <c r="A9" s="5"/>
      <c r="K9" s="3"/>
    </row>
    <row r="10" spans="1:12" x14ac:dyDescent="0.25">
      <c r="A10" s="5"/>
      <c r="K10" s="3"/>
    </row>
    <row r="11" spans="1:12" x14ac:dyDescent="0.25">
      <c r="A11" s="5"/>
      <c r="K11" s="3"/>
    </row>
    <row r="12" spans="1:12" x14ac:dyDescent="0.25">
      <c r="A12" s="5"/>
      <c r="K12" s="3"/>
    </row>
    <row r="13" spans="1:12" x14ac:dyDescent="0.25">
      <c r="A13" s="5"/>
      <c r="K13" s="3"/>
    </row>
    <row r="14" spans="1:12" x14ac:dyDescent="0.25">
      <c r="A14" s="5"/>
      <c r="K14" s="3"/>
    </row>
    <row r="15" spans="1:12" x14ac:dyDescent="0.25">
      <c r="A15" s="5"/>
      <c r="K15" s="3"/>
    </row>
    <row r="16" spans="1:12" x14ac:dyDescent="0.25">
      <c r="A16" s="5"/>
      <c r="K16" s="3"/>
    </row>
    <row r="17" spans="1:11" x14ac:dyDescent="0.25">
      <c r="A17" s="5"/>
      <c r="K17" s="3"/>
    </row>
    <row r="18" spans="1:11" x14ac:dyDescent="0.25">
      <c r="A18" s="5"/>
      <c r="K18" s="3"/>
    </row>
    <row r="19" spans="1:11" x14ac:dyDescent="0.25">
      <c r="A19" s="5"/>
      <c r="K19" s="3"/>
    </row>
    <row r="20" spans="1:11" x14ac:dyDescent="0.25">
      <c r="A20" s="5"/>
      <c r="K20" s="3"/>
    </row>
    <row r="21" spans="1:11" x14ac:dyDescent="0.25">
      <c r="A21" s="5"/>
      <c r="K21" s="3"/>
    </row>
    <row r="22" spans="1:11" x14ac:dyDescent="0.25">
      <c r="A22" s="5"/>
      <c r="K22" s="3"/>
    </row>
    <row r="23" spans="1:11" x14ac:dyDescent="0.25">
      <c r="A23" s="5"/>
      <c r="K23" s="3"/>
    </row>
    <row r="24" spans="1:11" x14ac:dyDescent="0.25">
      <c r="A24" s="5"/>
      <c r="K24" s="3"/>
    </row>
    <row r="25" spans="1:11" x14ac:dyDescent="0.25">
      <c r="A25" s="5"/>
      <c r="K25" s="3"/>
    </row>
    <row r="26" spans="1:11" x14ac:dyDescent="0.25">
      <c r="A26" s="5"/>
      <c r="K26" s="3"/>
    </row>
    <row r="27" spans="1:11" x14ac:dyDescent="0.25">
      <c r="A27" s="5"/>
      <c r="K27" s="3"/>
    </row>
    <row r="28" spans="1:11" x14ac:dyDescent="0.25">
      <c r="A28" s="5"/>
      <c r="K28" s="3"/>
    </row>
    <row r="29" spans="1:11" x14ac:dyDescent="0.25">
      <c r="A29" s="5"/>
      <c r="K29" s="3"/>
    </row>
    <row r="30" spans="1:11" x14ac:dyDescent="0.25">
      <c r="A30" s="5"/>
      <c r="K30" s="3"/>
    </row>
    <row r="31" spans="1:11" x14ac:dyDescent="0.25">
      <c r="A31" s="5"/>
      <c r="K31" s="3"/>
    </row>
    <row r="32" spans="1:11" ht="92.25" customHeight="1" x14ac:dyDescent="0.35">
      <c r="A32" s="5"/>
      <c r="B32" s="301" t="s">
        <v>1889</v>
      </c>
      <c r="C32" s="301"/>
      <c r="D32" s="301"/>
      <c r="E32" s="301"/>
      <c r="F32" s="301"/>
      <c r="G32" s="301"/>
      <c r="H32" s="301"/>
      <c r="I32" s="301"/>
      <c r="J32" s="301"/>
      <c r="K32" s="3"/>
    </row>
    <row r="33" spans="1:11" x14ac:dyDescent="0.25">
      <c r="A33" s="5"/>
      <c r="B33" s="2"/>
      <c r="C33" s="2"/>
      <c r="D33" s="2"/>
      <c r="E33" s="2"/>
      <c r="F33" s="2"/>
      <c r="G33" s="2"/>
      <c r="H33" s="2"/>
      <c r="I33" s="2"/>
      <c r="J33" s="2"/>
      <c r="K33" s="3"/>
    </row>
    <row r="34" spans="1:11" ht="60.75" customHeight="1" x14ac:dyDescent="0.35">
      <c r="A34" s="5"/>
      <c r="B34" s="301"/>
      <c r="C34" s="301"/>
      <c r="D34" s="301"/>
      <c r="E34" s="301"/>
      <c r="F34" s="301"/>
      <c r="G34" s="301"/>
      <c r="H34" s="301"/>
      <c r="I34" s="301"/>
      <c r="J34" s="301"/>
      <c r="K34" s="3"/>
    </row>
    <row r="35" spans="1:11" x14ac:dyDescent="0.25">
      <c r="A35" s="5"/>
      <c r="B35" s="2"/>
      <c r="C35" s="2"/>
      <c r="D35" s="2"/>
      <c r="E35" s="2"/>
      <c r="F35" s="2"/>
      <c r="G35" s="2"/>
      <c r="H35" s="2"/>
      <c r="I35" s="2"/>
      <c r="J35" s="2"/>
      <c r="K35" s="3"/>
    </row>
    <row r="36" spans="1:11" ht="23.25" customHeight="1" x14ac:dyDescent="0.35">
      <c r="A36" s="6"/>
      <c r="B36" s="302" t="s">
        <v>54</v>
      </c>
      <c r="C36" s="302"/>
      <c r="D36" s="302"/>
      <c r="E36" s="302"/>
      <c r="F36" s="302"/>
      <c r="G36" s="302"/>
      <c r="H36" s="302"/>
      <c r="I36" s="302"/>
      <c r="J36" s="302"/>
      <c r="K36" s="4"/>
    </row>
  </sheetData>
  <mergeCells count="4">
    <mergeCell ref="A1:K2"/>
    <mergeCell ref="B32:J32"/>
    <mergeCell ref="B34:J34"/>
    <mergeCell ref="B36:J36"/>
  </mergeCells>
  <pageMargins left="0.70866141732283472" right="0.70866141732283472" top="0.74803149606299213" bottom="0.74803149606299213" header="0.31496062992125984" footer="0.31496062992125984"/>
  <pageSetup scale="90" orientation="portrait" useFirstPageNumber="1" r:id="rId1"/>
  <headerFooter>
    <oddFooter>Page &amp;P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0" style="18" hidden="1" customWidth="1"/>
    <col min="3" max="3" width="29.140625" style="18" hidden="1" customWidth="1"/>
    <col min="4" max="4" width="16.7109375" style="175" customWidth="1"/>
    <col min="5" max="5" width="13.42578125" style="18"/>
    <col min="6" max="6" width="0" style="18" hidden="1" customWidth="1"/>
    <col min="7" max="7" width="13.42578125" style="18"/>
    <col min="8" max="8" width="15.140625" style="18" customWidth="1"/>
    <col min="9" max="9" width="13.42578125" style="18"/>
    <col min="10"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07" t="s">
        <v>2564</v>
      </c>
      <c r="B1" s="308"/>
      <c r="C1" s="308"/>
      <c r="D1" s="308"/>
      <c r="E1" s="308"/>
      <c r="F1" s="308"/>
      <c r="G1" s="308"/>
      <c r="H1" s="308"/>
      <c r="I1" s="308"/>
      <c r="J1" s="308"/>
      <c r="K1" s="308"/>
      <c r="L1" s="308"/>
      <c r="M1" s="308"/>
      <c r="N1" s="308"/>
      <c r="O1" s="308"/>
      <c r="P1" s="308"/>
      <c r="Q1" s="308"/>
      <c r="R1" s="308"/>
      <c r="S1" s="308"/>
      <c r="T1" s="309"/>
      <c r="U1" s="137"/>
      <c r="V1" s="146"/>
      <c r="W1" s="140"/>
      <c r="X1" s="137"/>
      <c r="Y1" s="138"/>
      <c r="Z1" s="140"/>
      <c r="AA1" s="140"/>
    </row>
    <row r="2" spans="1:27" s="141" customFormat="1" ht="18" customHeight="1" x14ac:dyDescent="0.25">
      <c r="A2" s="307" t="s">
        <v>2565</v>
      </c>
      <c r="B2" s="308"/>
      <c r="C2" s="308"/>
      <c r="D2" s="308"/>
      <c r="E2" s="308"/>
      <c r="F2" s="308"/>
      <c r="G2" s="308"/>
      <c r="H2" s="308"/>
      <c r="I2" s="308"/>
      <c r="J2" s="308"/>
      <c r="K2" s="308"/>
      <c r="L2" s="308"/>
      <c r="M2" s="308"/>
      <c r="N2" s="308"/>
      <c r="O2" s="308"/>
      <c r="P2" s="308"/>
      <c r="Q2" s="308"/>
      <c r="R2" s="308"/>
      <c r="S2" s="308"/>
      <c r="T2" s="309"/>
      <c r="U2" s="137"/>
      <c r="V2" s="146"/>
      <c r="W2" s="140"/>
      <c r="X2" s="137"/>
      <c r="Y2" s="138"/>
      <c r="Z2" s="140"/>
      <c r="AA2" s="140"/>
    </row>
    <row r="3" spans="1:27" s="141" customFormat="1" ht="39" customHeight="1" x14ac:dyDescent="0.25">
      <c r="A3" s="313" t="s">
        <v>0</v>
      </c>
      <c r="B3" s="313" t="s">
        <v>1</v>
      </c>
      <c r="C3" s="313" t="s">
        <v>55</v>
      </c>
      <c r="D3" s="310" t="s">
        <v>113</v>
      </c>
      <c r="E3" s="313" t="s">
        <v>59</v>
      </c>
      <c r="F3" s="313" t="s">
        <v>2</v>
      </c>
      <c r="G3" s="313" t="s">
        <v>6</v>
      </c>
      <c r="H3" s="313" t="s">
        <v>3</v>
      </c>
      <c r="I3" s="313" t="s">
        <v>4</v>
      </c>
      <c r="J3" s="313"/>
      <c r="K3" s="313"/>
      <c r="L3" s="313"/>
      <c r="M3" s="313"/>
      <c r="N3" s="313"/>
      <c r="O3" s="313"/>
      <c r="P3" s="313"/>
      <c r="Q3" s="313" t="s">
        <v>5</v>
      </c>
      <c r="R3" s="313" t="s">
        <v>6</v>
      </c>
      <c r="S3" s="310" t="s">
        <v>351</v>
      </c>
      <c r="T3" s="313" t="s">
        <v>819</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1"/>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3"/>
      <c r="D5" s="311"/>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18.75" customHeight="1" x14ac:dyDescent="0.25">
      <c r="A6" s="313"/>
      <c r="B6" s="313"/>
      <c r="C6" s="313"/>
      <c r="D6" s="312"/>
      <c r="E6" s="313"/>
      <c r="F6" s="313"/>
      <c r="G6" s="313"/>
      <c r="H6" s="313"/>
      <c r="I6" s="139" t="s">
        <v>15</v>
      </c>
      <c r="J6" s="139" t="s">
        <v>16</v>
      </c>
      <c r="K6" s="139" t="s">
        <v>15</v>
      </c>
      <c r="L6" s="139" t="s">
        <v>16</v>
      </c>
      <c r="M6" s="139" t="s">
        <v>15</v>
      </c>
      <c r="N6" s="139" t="s">
        <v>16</v>
      </c>
      <c r="O6" s="139" t="s">
        <v>15</v>
      </c>
      <c r="P6" s="139" t="s">
        <v>16</v>
      </c>
      <c r="Q6" s="313"/>
      <c r="R6" s="313"/>
      <c r="S6" s="312"/>
      <c r="T6" s="313"/>
      <c r="U6" s="316"/>
      <c r="V6" s="316"/>
      <c r="W6" s="316"/>
      <c r="X6" s="316"/>
      <c r="Y6" s="313"/>
      <c r="Z6" s="316"/>
      <c r="AA6" s="319"/>
    </row>
    <row r="7" spans="1:27" ht="252" x14ac:dyDescent="0.25">
      <c r="A7" s="18" t="s">
        <v>2416</v>
      </c>
      <c r="B7" s="18" t="s">
        <v>820</v>
      </c>
      <c r="C7" s="18" t="s">
        <v>586</v>
      </c>
      <c r="D7" s="18" t="s">
        <v>2634</v>
      </c>
      <c r="E7" s="18" t="s">
        <v>821</v>
      </c>
      <c r="F7" s="18" t="s">
        <v>822</v>
      </c>
      <c r="G7" s="18" t="s">
        <v>1262</v>
      </c>
      <c r="H7" s="18" t="s">
        <v>823</v>
      </c>
      <c r="I7" s="18" t="s">
        <v>824</v>
      </c>
      <c r="J7" s="18">
        <v>0</v>
      </c>
      <c r="K7" s="18" t="s">
        <v>825</v>
      </c>
      <c r="L7" s="19">
        <v>0</v>
      </c>
      <c r="M7" s="18" t="s">
        <v>826</v>
      </c>
      <c r="N7" s="19">
        <v>0</v>
      </c>
      <c r="O7" s="18" t="s">
        <v>827</v>
      </c>
      <c r="P7" s="19">
        <v>0</v>
      </c>
      <c r="Q7" s="19" t="s">
        <v>1464</v>
      </c>
      <c r="R7" s="18" t="s">
        <v>539</v>
      </c>
      <c r="S7" s="18" t="s">
        <v>1262</v>
      </c>
      <c r="T7" s="18" t="s">
        <v>1262</v>
      </c>
      <c r="U7" s="134" t="s">
        <v>3238</v>
      </c>
      <c r="V7" s="134" t="s">
        <v>2649</v>
      </c>
      <c r="W7" s="134" t="s">
        <v>3239</v>
      </c>
      <c r="X7" s="134"/>
      <c r="Y7" s="19" t="s">
        <v>1464</v>
      </c>
      <c r="Z7" s="134" t="s">
        <v>3171</v>
      </c>
      <c r="AA7" s="134" t="s">
        <v>3248</v>
      </c>
    </row>
    <row r="8" spans="1:27" ht="300" x14ac:dyDescent="0.25">
      <c r="A8" s="18" t="s">
        <v>2417</v>
      </c>
      <c r="B8" s="18" t="s">
        <v>820</v>
      </c>
      <c r="C8" s="18" t="s">
        <v>586</v>
      </c>
      <c r="D8" s="18" t="s">
        <v>2634</v>
      </c>
      <c r="E8" s="18" t="s">
        <v>828</v>
      </c>
      <c r="F8" s="18" t="s">
        <v>829</v>
      </c>
      <c r="G8" s="18" t="s">
        <v>1262</v>
      </c>
      <c r="H8" s="18" t="s">
        <v>830</v>
      </c>
      <c r="I8" s="18" t="s">
        <v>831</v>
      </c>
      <c r="J8" s="19">
        <v>0</v>
      </c>
      <c r="K8" s="18" t="s">
        <v>832</v>
      </c>
      <c r="L8" s="19">
        <v>0</v>
      </c>
      <c r="M8" s="18" t="s">
        <v>833</v>
      </c>
      <c r="N8" s="19">
        <v>0</v>
      </c>
      <c r="O8" s="18" t="s">
        <v>834</v>
      </c>
      <c r="P8" s="19">
        <v>6000000</v>
      </c>
      <c r="Q8" s="19">
        <f>J8+L8+N8+P8</f>
        <v>6000000</v>
      </c>
      <c r="R8" s="18" t="s">
        <v>539</v>
      </c>
      <c r="S8" s="18" t="s">
        <v>352</v>
      </c>
      <c r="T8" s="18" t="s">
        <v>57</v>
      </c>
      <c r="U8" s="134" t="s">
        <v>3240</v>
      </c>
      <c r="V8" s="134" t="s">
        <v>2647</v>
      </c>
      <c r="W8" s="134"/>
      <c r="X8" s="134"/>
      <c r="Y8" s="19" t="e">
        <f>R8+T8+V8+X8</f>
        <v>#VALUE!</v>
      </c>
      <c r="Z8" s="134"/>
      <c r="AA8" s="134" t="s">
        <v>3249</v>
      </c>
    </row>
    <row r="9" spans="1:27" ht="300" x14ac:dyDescent="0.25">
      <c r="A9" s="18" t="s">
        <v>2418</v>
      </c>
      <c r="B9" s="18" t="s">
        <v>820</v>
      </c>
      <c r="C9" s="18" t="s">
        <v>586</v>
      </c>
      <c r="D9" s="18" t="s">
        <v>2634</v>
      </c>
      <c r="E9" s="18" t="s">
        <v>835</v>
      </c>
      <c r="F9" s="18" t="s">
        <v>836</v>
      </c>
      <c r="G9" s="18" t="s">
        <v>1262</v>
      </c>
      <c r="H9" s="18" t="s">
        <v>837</v>
      </c>
      <c r="I9" s="18" t="s">
        <v>838</v>
      </c>
      <c r="J9" s="19">
        <v>0</v>
      </c>
      <c r="K9" s="18" t="s">
        <v>839</v>
      </c>
      <c r="L9" s="19">
        <v>10000</v>
      </c>
      <c r="M9" s="18" t="s">
        <v>840</v>
      </c>
      <c r="N9" s="19">
        <v>0</v>
      </c>
      <c r="O9" s="18" t="s">
        <v>841</v>
      </c>
      <c r="P9" s="19">
        <f>6000000-10000</f>
        <v>5990000</v>
      </c>
      <c r="Q9" s="19">
        <f>J9+L9+N9+P9</f>
        <v>6000000</v>
      </c>
      <c r="R9" s="18" t="s">
        <v>539</v>
      </c>
      <c r="S9" s="18" t="s">
        <v>352</v>
      </c>
      <c r="T9" s="18" t="s">
        <v>57</v>
      </c>
      <c r="U9" s="134" t="s">
        <v>3241</v>
      </c>
      <c r="V9" s="134" t="s">
        <v>2648</v>
      </c>
      <c r="W9" s="134"/>
      <c r="X9" s="134"/>
      <c r="Y9" s="19" t="e">
        <f>R9+T9+V9+X9</f>
        <v>#VALUE!</v>
      </c>
      <c r="Z9" s="134"/>
      <c r="AA9" s="134" t="s">
        <v>3250</v>
      </c>
    </row>
    <row r="10" spans="1:27" ht="288" x14ac:dyDescent="0.25">
      <c r="A10" s="18" t="s">
        <v>2419</v>
      </c>
      <c r="B10" s="18" t="s">
        <v>820</v>
      </c>
      <c r="C10" s="18" t="s">
        <v>586</v>
      </c>
      <c r="D10" s="18" t="s">
        <v>2634</v>
      </c>
      <c r="E10" s="18" t="s">
        <v>842</v>
      </c>
      <c r="F10" s="18" t="s">
        <v>843</v>
      </c>
      <c r="G10" s="18" t="s">
        <v>1262</v>
      </c>
      <c r="H10" s="18" t="s">
        <v>844</v>
      </c>
      <c r="I10" s="18" t="s">
        <v>845</v>
      </c>
      <c r="J10" s="19">
        <v>0</v>
      </c>
      <c r="K10" s="18" t="s">
        <v>846</v>
      </c>
      <c r="L10" s="19">
        <v>0</v>
      </c>
      <c r="M10" s="18" t="s">
        <v>847</v>
      </c>
      <c r="N10" s="19">
        <v>0</v>
      </c>
      <c r="O10" s="18" t="s">
        <v>848</v>
      </c>
      <c r="P10" s="19">
        <v>0</v>
      </c>
      <c r="Q10" s="19" t="s">
        <v>1464</v>
      </c>
      <c r="R10" s="18" t="s">
        <v>539</v>
      </c>
      <c r="S10" s="18" t="s">
        <v>1262</v>
      </c>
      <c r="T10" s="18" t="s">
        <v>1262</v>
      </c>
      <c r="U10" s="134" t="s">
        <v>3242</v>
      </c>
      <c r="V10" s="134" t="s">
        <v>2647</v>
      </c>
      <c r="W10" s="134"/>
      <c r="X10" s="134"/>
      <c r="Y10" s="19" t="s">
        <v>1464</v>
      </c>
      <c r="Z10" s="134" t="s">
        <v>3171</v>
      </c>
      <c r="AA10" s="134" t="s">
        <v>3251</v>
      </c>
    </row>
    <row r="11" spans="1:27" ht="204" x14ac:dyDescent="0.25">
      <c r="A11" s="18" t="s">
        <v>2420</v>
      </c>
      <c r="B11" s="18" t="s">
        <v>207</v>
      </c>
      <c r="C11" s="176" t="s">
        <v>208</v>
      </c>
      <c r="D11" s="18" t="s">
        <v>2634</v>
      </c>
      <c r="E11" s="18" t="s">
        <v>849</v>
      </c>
      <c r="F11" s="18" t="s">
        <v>850</v>
      </c>
      <c r="G11" s="18" t="s">
        <v>1262</v>
      </c>
      <c r="H11" s="18" t="s">
        <v>851</v>
      </c>
      <c r="I11" s="18" t="s">
        <v>852</v>
      </c>
      <c r="J11" s="19">
        <v>0</v>
      </c>
      <c r="K11" s="18" t="s">
        <v>853</v>
      </c>
      <c r="L11" s="19">
        <v>400000</v>
      </c>
      <c r="M11" s="18" t="s">
        <v>854</v>
      </c>
      <c r="N11" s="19">
        <v>0</v>
      </c>
      <c r="O11" s="18" t="s">
        <v>855</v>
      </c>
      <c r="P11" s="19">
        <v>2000000</v>
      </c>
      <c r="Q11" s="19">
        <f>J11+L11+N11+P11</f>
        <v>2400000</v>
      </c>
      <c r="R11" s="18" t="s">
        <v>539</v>
      </c>
      <c r="S11" s="18" t="s">
        <v>353</v>
      </c>
      <c r="T11" s="18" t="s">
        <v>636</v>
      </c>
      <c r="U11" s="134" t="s">
        <v>3243</v>
      </c>
      <c r="V11" s="134" t="s">
        <v>2649</v>
      </c>
      <c r="W11" s="134" t="s">
        <v>3244</v>
      </c>
      <c r="X11" s="134"/>
      <c r="Y11" s="19" t="s">
        <v>3564</v>
      </c>
      <c r="Z11" s="134"/>
      <c r="AA11" s="134" t="s">
        <v>3252</v>
      </c>
    </row>
    <row r="12" spans="1:27" ht="192" x14ac:dyDescent="0.25">
      <c r="A12" s="18" t="s">
        <v>2421</v>
      </c>
      <c r="B12" s="18" t="s">
        <v>820</v>
      </c>
      <c r="C12" s="18" t="s">
        <v>355</v>
      </c>
      <c r="D12" s="18" t="s">
        <v>2619</v>
      </c>
      <c r="E12" s="18" t="s">
        <v>856</v>
      </c>
      <c r="F12" s="18" t="s">
        <v>857</v>
      </c>
      <c r="G12" s="18" t="s">
        <v>1262</v>
      </c>
      <c r="H12" s="18" t="s">
        <v>858</v>
      </c>
      <c r="I12" s="18" t="s">
        <v>859</v>
      </c>
      <c r="J12" s="19">
        <v>0</v>
      </c>
      <c r="K12" s="18" t="s">
        <v>860</v>
      </c>
      <c r="L12" s="19">
        <v>0</v>
      </c>
      <c r="M12" s="18" t="s">
        <v>861</v>
      </c>
      <c r="N12" s="19">
        <v>0</v>
      </c>
      <c r="O12" s="18" t="s">
        <v>862</v>
      </c>
      <c r="P12" s="19">
        <v>0</v>
      </c>
      <c r="Q12" s="10" t="s">
        <v>2075</v>
      </c>
      <c r="R12" s="18" t="s">
        <v>539</v>
      </c>
      <c r="S12" s="18" t="s">
        <v>1262</v>
      </c>
      <c r="T12" s="18" t="s">
        <v>1262</v>
      </c>
      <c r="U12" s="134" t="s">
        <v>3255</v>
      </c>
      <c r="V12" s="134" t="s">
        <v>2649</v>
      </c>
      <c r="W12" s="134" t="s">
        <v>3256</v>
      </c>
      <c r="X12" s="134" t="s">
        <v>3257</v>
      </c>
      <c r="Y12" s="10" t="s">
        <v>2075</v>
      </c>
      <c r="Z12" s="134"/>
      <c r="AA12" s="134" t="s">
        <v>3259</v>
      </c>
    </row>
    <row r="13" spans="1:27" ht="96" x14ac:dyDescent="0.25">
      <c r="A13" s="18" t="s">
        <v>2422</v>
      </c>
      <c r="B13" s="18" t="s">
        <v>820</v>
      </c>
      <c r="C13" s="18" t="s">
        <v>355</v>
      </c>
      <c r="D13" s="18" t="s">
        <v>2619</v>
      </c>
      <c r="E13" s="18" t="s">
        <v>863</v>
      </c>
      <c r="F13" s="18" t="s">
        <v>864</v>
      </c>
      <c r="G13" s="18" t="s">
        <v>1262</v>
      </c>
      <c r="H13" s="18" t="s">
        <v>865</v>
      </c>
      <c r="I13" s="18" t="s">
        <v>866</v>
      </c>
      <c r="J13" s="19">
        <v>0</v>
      </c>
      <c r="K13" s="18" t="s">
        <v>867</v>
      </c>
      <c r="L13" s="19">
        <v>0</v>
      </c>
      <c r="M13" s="18" t="s">
        <v>868</v>
      </c>
      <c r="N13" s="19">
        <v>0</v>
      </c>
      <c r="O13" s="18" t="s">
        <v>869</v>
      </c>
      <c r="P13" s="19">
        <v>0</v>
      </c>
      <c r="Q13" s="19" t="s">
        <v>1464</v>
      </c>
      <c r="R13" s="18" t="s">
        <v>539</v>
      </c>
      <c r="S13" s="18" t="s">
        <v>1262</v>
      </c>
      <c r="T13" s="18" t="s">
        <v>1262</v>
      </c>
      <c r="U13" s="134" t="s">
        <v>60</v>
      </c>
      <c r="V13" s="134" t="s">
        <v>2648</v>
      </c>
      <c r="W13" s="134" t="s">
        <v>3258</v>
      </c>
      <c r="X13" s="134" t="s">
        <v>1262</v>
      </c>
      <c r="Y13" s="19" t="s">
        <v>1464</v>
      </c>
      <c r="Z13" s="134"/>
      <c r="AA13" s="134" t="s">
        <v>3260</v>
      </c>
    </row>
    <row r="14" spans="1:27" s="9" customFormat="1" ht="156" x14ac:dyDescent="0.25">
      <c r="A14" s="18" t="s">
        <v>2423</v>
      </c>
      <c r="B14" s="9" t="s">
        <v>820</v>
      </c>
      <c r="C14" s="9" t="s">
        <v>586</v>
      </c>
      <c r="D14" s="18" t="s">
        <v>2634</v>
      </c>
      <c r="E14" s="9" t="s">
        <v>1334</v>
      </c>
      <c r="F14" s="9" t="s">
        <v>870</v>
      </c>
      <c r="G14" s="18" t="s">
        <v>1262</v>
      </c>
      <c r="H14" s="9" t="s">
        <v>1335</v>
      </c>
      <c r="I14" s="9" t="s">
        <v>1338</v>
      </c>
      <c r="J14" s="10">
        <v>0</v>
      </c>
      <c r="K14" s="9" t="s">
        <v>1337</v>
      </c>
      <c r="L14" s="10">
        <v>15000</v>
      </c>
      <c r="M14" s="9" t="s">
        <v>871</v>
      </c>
      <c r="N14" s="10">
        <f>10000000-15000</f>
        <v>9985000</v>
      </c>
      <c r="O14" s="9" t="s">
        <v>1339</v>
      </c>
      <c r="P14" s="10">
        <v>15000000</v>
      </c>
      <c r="Q14" s="10">
        <f>J14+L14+N14+P14</f>
        <v>25000000</v>
      </c>
      <c r="R14" s="9" t="s">
        <v>539</v>
      </c>
      <c r="S14" s="9" t="s">
        <v>353</v>
      </c>
      <c r="T14" s="9" t="s">
        <v>57</v>
      </c>
      <c r="U14" s="134" t="s">
        <v>3245</v>
      </c>
      <c r="V14" s="134" t="s">
        <v>2649</v>
      </c>
      <c r="W14" s="134" t="s">
        <v>3246</v>
      </c>
      <c r="X14" s="134"/>
      <c r="Y14" s="10" t="s">
        <v>3565</v>
      </c>
      <c r="Z14" s="134" t="s">
        <v>3171</v>
      </c>
      <c r="AA14" s="134" t="s">
        <v>3253</v>
      </c>
    </row>
    <row r="15" spans="1:27" s="9" customFormat="1" ht="120" x14ac:dyDescent="0.25">
      <c r="A15" s="18" t="s">
        <v>2424</v>
      </c>
      <c r="B15" s="9" t="s">
        <v>820</v>
      </c>
      <c r="C15" s="9" t="s">
        <v>586</v>
      </c>
      <c r="D15" s="18" t="s">
        <v>2619</v>
      </c>
      <c r="E15" s="9" t="s">
        <v>1334</v>
      </c>
      <c r="F15" s="9" t="s">
        <v>1333</v>
      </c>
      <c r="G15" s="18" t="s">
        <v>1262</v>
      </c>
      <c r="H15" s="9" t="s">
        <v>1340</v>
      </c>
      <c r="I15" s="9" t="s">
        <v>1341</v>
      </c>
      <c r="J15" s="10" t="s">
        <v>74</v>
      </c>
      <c r="K15" s="9" t="s">
        <v>1336</v>
      </c>
      <c r="L15" s="10" t="s">
        <v>74</v>
      </c>
      <c r="M15" s="9" t="s">
        <v>539</v>
      </c>
      <c r="N15" s="10"/>
      <c r="O15" s="9" t="s">
        <v>539</v>
      </c>
      <c r="P15" s="10"/>
      <c r="Q15" s="10" t="s">
        <v>1464</v>
      </c>
      <c r="R15" s="9" t="s">
        <v>539</v>
      </c>
      <c r="S15" s="9" t="s">
        <v>1262</v>
      </c>
      <c r="T15" s="9" t="s">
        <v>1262</v>
      </c>
      <c r="U15" s="134" t="s">
        <v>3247</v>
      </c>
      <c r="V15" s="134" t="s">
        <v>2648</v>
      </c>
      <c r="W15" s="134"/>
      <c r="X15" s="134"/>
      <c r="Y15" s="10" t="s">
        <v>1464</v>
      </c>
      <c r="Z15" s="134"/>
      <c r="AA15" s="134" t="s">
        <v>3254</v>
      </c>
    </row>
    <row r="16" spans="1:27" ht="168" x14ac:dyDescent="0.25">
      <c r="A16" s="18" t="s">
        <v>2425</v>
      </c>
      <c r="B16" s="18" t="s">
        <v>207</v>
      </c>
      <c r="C16" s="18" t="s">
        <v>208</v>
      </c>
      <c r="D16" s="18" t="s">
        <v>2635</v>
      </c>
      <c r="E16" s="18" t="s">
        <v>362</v>
      </c>
      <c r="G16" s="18" t="s">
        <v>1262</v>
      </c>
      <c r="H16" s="18" t="s">
        <v>368</v>
      </c>
      <c r="I16" s="18" t="s">
        <v>1262</v>
      </c>
      <c r="J16" s="145"/>
      <c r="K16" s="18" t="s">
        <v>368</v>
      </c>
      <c r="L16" s="145"/>
      <c r="M16" s="18" t="s">
        <v>1262</v>
      </c>
      <c r="N16" s="145"/>
      <c r="O16" s="18" t="s">
        <v>1262</v>
      </c>
      <c r="P16" s="145"/>
      <c r="Q16" s="18" t="s">
        <v>1262</v>
      </c>
      <c r="R16" s="18" t="s">
        <v>1262</v>
      </c>
      <c r="S16" s="18" t="s">
        <v>1262</v>
      </c>
      <c r="T16" s="18" t="s">
        <v>1262</v>
      </c>
      <c r="U16" s="134"/>
      <c r="V16" s="134" t="s">
        <v>2651</v>
      </c>
      <c r="W16" s="134"/>
      <c r="X16" s="134"/>
      <c r="Y16" s="18" t="s">
        <v>1262</v>
      </c>
      <c r="Z16" s="134"/>
      <c r="AA16" s="134"/>
    </row>
    <row r="17" spans="1:27" ht="132" x14ac:dyDescent="0.25">
      <c r="A17" s="18" t="s">
        <v>2426</v>
      </c>
      <c r="B17" s="18" t="s">
        <v>354</v>
      </c>
      <c r="C17" s="18" t="s">
        <v>355</v>
      </c>
      <c r="D17" s="18" t="s">
        <v>2635</v>
      </c>
      <c r="E17" s="18" t="s">
        <v>356</v>
      </c>
      <c r="G17" s="18" t="s">
        <v>1262</v>
      </c>
      <c r="H17" s="18" t="s">
        <v>358</v>
      </c>
      <c r="I17" s="18" t="s">
        <v>1262</v>
      </c>
      <c r="J17" s="145"/>
      <c r="K17" s="18" t="s">
        <v>358</v>
      </c>
      <c r="L17" s="145"/>
      <c r="M17" s="18" t="s">
        <v>1262</v>
      </c>
      <c r="N17" s="145"/>
      <c r="O17" s="18" t="s">
        <v>1262</v>
      </c>
      <c r="P17" s="145"/>
      <c r="Q17" s="18" t="s">
        <v>1262</v>
      </c>
      <c r="R17" s="18" t="s">
        <v>1262</v>
      </c>
      <c r="S17" s="18" t="s">
        <v>1262</v>
      </c>
      <c r="T17" s="18" t="s">
        <v>1262</v>
      </c>
      <c r="U17" s="134"/>
      <c r="V17" s="134" t="s">
        <v>2651</v>
      </c>
      <c r="W17" s="134"/>
      <c r="X17" s="134"/>
      <c r="Y17" s="18" t="s">
        <v>1262</v>
      </c>
      <c r="Z17" s="134"/>
      <c r="AA17" s="134"/>
    </row>
    <row r="18" spans="1:27" ht="144" x14ac:dyDescent="0.25">
      <c r="A18" s="18" t="s">
        <v>2427</v>
      </c>
      <c r="B18" s="18" t="s">
        <v>354</v>
      </c>
      <c r="C18" s="18" t="s">
        <v>355</v>
      </c>
      <c r="D18" s="18" t="s">
        <v>2635</v>
      </c>
      <c r="E18" s="18" t="s">
        <v>361</v>
      </c>
      <c r="G18" s="18" t="s">
        <v>1262</v>
      </c>
      <c r="H18" s="18" t="s">
        <v>359</v>
      </c>
      <c r="I18" s="18" t="s">
        <v>359</v>
      </c>
      <c r="J18" s="145"/>
      <c r="K18" s="18" t="s">
        <v>359</v>
      </c>
      <c r="L18" s="145"/>
      <c r="M18" s="18" t="s">
        <v>359</v>
      </c>
      <c r="N18" s="145"/>
      <c r="O18" s="18" t="s">
        <v>359</v>
      </c>
      <c r="P18" s="145"/>
      <c r="Q18" s="18" t="s">
        <v>1262</v>
      </c>
      <c r="R18" s="18" t="s">
        <v>1262</v>
      </c>
      <c r="S18" s="18" t="s">
        <v>1262</v>
      </c>
      <c r="T18" s="18" t="s">
        <v>1262</v>
      </c>
      <c r="U18" s="194">
        <v>-73633</v>
      </c>
      <c r="V18" s="134" t="s">
        <v>2647</v>
      </c>
      <c r="W18" s="134" t="s">
        <v>1262</v>
      </c>
      <c r="X18" s="134" t="s">
        <v>1262</v>
      </c>
      <c r="Y18" s="18" t="s">
        <v>1262</v>
      </c>
      <c r="Z18" s="134"/>
      <c r="AA18" s="134" t="s">
        <v>3263</v>
      </c>
    </row>
    <row r="19" spans="1:27" ht="264" x14ac:dyDescent="0.25">
      <c r="A19" s="18" t="s">
        <v>2428</v>
      </c>
      <c r="B19" s="18" t="s">
        <v>207</v>
      </c>
      <c r="C19" s="18" t="s">
        <v>208</v>
      </c>
      <c r="D19" s="18" t="s">
        <v>2635</v>
      </c>
      <c r="E19" s="18" t="s">
        <v>360</v>
      </c>
      <c r="G19" s="18" t="s">
        <v>1262</v>
      </c>
      <c r="H19" s="18" t="s">
        <v>363</v>
      </c>
      <c r="I19" s="18" t="s">
        <v>1404</v>
      </c>
      <c r="J19" s="145"/>
      <c r="K19" s="18" t="s">
        <v>1404</v>
      </c>
      <c r="L19" s="145"/>
      <c r="M19" s="18" t="s">
        <v>1404</v>
      </c>
      <c r="N19" s="145"/>
      <c r="O19" s="18" t="s">
        <v>1404</v>
      </c>
      <c r="P19" s="145"/>
      <c r="Q19" s="18" t="s">
        <v>1262</v>
      </c>
      <c r="R19" s="18" t="s">
        <v>1262</v>
      </c>
      <c r="S19" s="18" t="s">
        <v>1262</v>
      </c>
      <c r="T19" s="18" t="s">
        <v>1262</v>
      </c>
      <c r="U19" s="134" t="s">
        <v>3261</v>
      </c>
      <c r="V19" s="134" t="s">
        <v>3261</v>
      </c>
      <c r="W19" s="134" t="s">
        <v>3261</v>
      </c>
      <c r="X19" s="134" t="s">
        <v>3261</v>
      </c>
      <c r="Y19" s="18" t="s">
        <v>1262</v>
      </c>
      <c r="Z19" s="134"/>
      <c r="AA19" s="134" t="s">
        <v>3264</v>
      </c>
    </row>
    <row r="20" spans="1:27" ht="216" x14ac:dyDescent="0.25">
      <c r="A20" s="18" t="s">
        <v>2429</v>
      </c>
      <c r="B20" s="18" t="s">
        <v>366</v>
      </c>
      <c r="C20" s="18" t="s">
        <v>365</v>
      </c>
      <c r="D20" s="18" t="s">
        <v>2635</v>
      </c>
      <c r="E20" s="18" t="s">
        <v>364</v>
      </c>
      <c r="G20" s="18" t="s">
        <v>1262</v>
      </c>
      <c r="H20" s="18" t="s">
        <v>367</v>
      </c>
      <c r="I20" s="18" t="s">
        <v>367</v>
      </c>
      <c r="J20" s="145"/>
      <c r="K20" s="18" t="s">
        <v>367</v>
      </c>
      <c r="L20" s="145"/>
      <c r="M20" s="18" t="s">
        <v>367</v>
      </c>
      <c r="N20" s="145"/>
      <c r="O20" s="18" t="s">
        <v>367</v>
      </c>
      <c r="P20" s="145"/>
      <c r="Q20" s="18" t="s">
        <v>1262</v>
      </c>
      <c r="R20" s="18" t="s">
        <v>1262</v>
      </c>
      <c r="S20" s="18" t="s">
        <v>1262</v>
      </c>
      <c r="T20" s="18" t="s">
        <v>1262</v>
      </c>
      <c r="U20" s="134" t="s">
        <v>3262</v>
      </c>
      <c r="V20" s="134" t="s">
        <v>2647</v>
      </c>
      <c r="W20" s="134" t="s">
        <v>1262</v>
      </c>
      <c r="X20" s="134" t="s">
        <v>1262</v>
      </c>
      <c r="Y20" s="18" t="s">
        <v>1262</v>
      </c>
      <c r="Z20" s="134"/>
      <c r="AA20" s="134" t="s">
        <v>3263</v>
      </c>
    </row>
    <row r="21" spans="1:27" x14ac:dyDescent="0.25">
      <c r="U21" s="134"/>
      <c r="V21" s="134" t="s">
        <v>2654</v>
      </c>
      <c r="X21" s="134"/>
    </row>
    <row r="22" spans="1:27" x14ac:dyDescent="0.25">
      <c r="U22" s="134"/>
      <c r="V22" s="134" t="s">
        <v>2654</v>
      </c>
      <c r="X22" s="134"/>
    </row>
    <row r="23" spans="1:27" x14ac:dyDescent="0.25">
      <c r="U23" s="134"/>
      <c r="V23" s="134" t="s">
        <v>2654</v>
      </c>
      <c r="X23" s="134"/>
    </row>
    <row r="24" spans="1:27" x14ac:dyDescent="0.25">
      <c r="U24" s="134"/>
      <c r="V24" s="134" t="s">
        <v>2654</v>
      </c>
      <c r="X24" s="134"/>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0">
    <mergeCell ref="M4:N4"/>
    <mergeCell ref="I5:J5"/>
    <mergeCell ref="K5:L5"/>
    <mergeCell ref="I4:J4"/>
    <mergeCell ref="K4:L4"/>
    <mergeCell ref="M5:N5"/>
    <mergeCell ref="A1:T1"/>
    <mergeCell ref="A2:T2"/>
    <mergeCell ref="A3:A6"/>
    <mergeCell ref="B3:B6"/>
    <mergeCell ref="C3:C6"/>
    <mergeCell ref="D3:D6"/>
    <mergeCell ref="G3:G6"/>
    <mergeCell ref="O5:P5"/>
    <mergeCell ref="O4:P4"/>
    <mergeCell ref="I3:P3"/>
    <mergeCell ref="E3:E6"/>
    <mergeCell ref="F3:F6"/>
    <mergeCell ref="H3:H6"/>
    <mergeCell ref="Z3:Z6"/>
    <mergeCell ref="AA3:AA6"/>
    <mergeCell ref="Q3:Q6"/>
    <mergeCell ref="R3:R6"/>
    <mergeCell ref="U3:U6"/>
    <mergeCell ref="X3:X6"/>
    <mergeCell ref="Y3:Y6"/>
    <mergeCell ref="S3:S6"/>
    <mergeCell ref="T3:T6"/>
    <mergeCell ref="V3:V6"/>
    <mergeCell ref="W3:W6"/>
  </mergeCells>
  <conditionalFormatting sqref="V7:V49">
    <cfRule type="containsText" dxfId="329" priority="35" stopIfTrue="1" operator="containsText" text="Target Met">
      <formula>NOT(ISERROR(SEARCH("Target Met",V7)))</formula>
    </cfRule>
  </conditionalFormatting>
  <conditionalFormatting sqref="V7:V49">
    <cfRule type="containsText" dxfId="328" priority="29" stopIfTrue="1" operator="containsText" text="Not Applicable">
      <formula>NOT(ISERROR(SEARCH("Not Applicable",V7)))</formula>
    </cfRule>
    <cfRule type="containsText" priority="30" stopIfTrue="1" operator="containsText" text="Not Applicable">
      <formula>NOT(ISERROR(SEARCH("Not Applicable",V7)))</formula>
    </cfRule>
    <cfRule type="containsText" dxfId="327" priority="31" stopIfTrue="1" operator="containsText" text="Target Exceeded">
      <formula>NOT(ISERROR(SEARCH("Target Exceeded",V7)))</formula>
    </cfRule>
    <cfRule type="containsText" dxfId="326" priority="32" stopIfTrue="1" operator="containsText" text="Target Partially Met">
      <formula>NOT(ISERROR(SEARCH("Target Partially Met",V7)))</formula>
    </cfRule>
    <cfRule type="containsText" priority="33" stopIfTrue="1" operator="containsText" text="Target Partially Met">
      <formula>NOT(ISERROR(SEARCH("Target Partially Met",V7)))</formula>
    </cfRule>
    <cfRule type="containsText" dxfId="325" priority="34" stopIfTrue="1" operator="containsText" text="Nil Achieved">
      <formula>NOT(ISERROR(SEARCH("Nil Achieved",V7)))</formula>
    </cfRule>
  </conditionalFormatting>
  <conditionalFormatting sqref="V7:V20">
    <cfRule type="containsText" dxfId="324" priority="28" stopIfTrue="1" operator="containsText" text="Target Met">
      <formula>NOT(ISERROR(SEARCH("Target Met",V7)))</formula>
    </cfRule>
  </conditionalFormatting>
  <conditionalFormatting sqref="V7:V20">
    <cfRule type="containsText" dxfId="323" priority="22" stopIfTrue="1" operator="containsText" text="Not Applicable">
      <formula>NOT(ISERROR(SEARCH("Not Applicable",V7)))</formula>
    </cfRule>
    <cfRule type="containsText" priority="23" stopIfTrue="1" operator="containsText" text="Not Applicable">
      <formula>NOT(ISERROR(SEARCH("Not Applicable",V7)))</formula>
    </cfRule>
    <cfRule type="containsText" dxfId="322" priority="24" stopIfTrue="1" operator="containsText" text="Target Exceeded">
      <formula>NOT(ISERROR(SEARCH("Target Exceeded",V7)))</formula>
    </cfRule>
    <cfRule type="containsText" dxfId="321" priority="25" stopIfTrue="1" operator="containsText" text="Target Partially Met">
      <formula>NOT(ISERROR(SEARCH("Target Partially Met",V7)))</formula>
    </cfRule>
    <cfRule type="containsText" priority="26" stopIfTrue="1" operator="containsText" text="Target Partially Met">
      <formula>NOT(ISERROR(SEARCH("Target Partially Met",V7)))</formula>
    </cfRule>
    <cfRule type="containsText" dxfId="320" priority="27" stopIfTrue="1" operator="containsText" text="Nil Achieved">
      <formula>NOT(ISERROR(SEARCH("Nil Achieved",V7)))</formula>
    </cfRule>
  </conditionalFormatting>
  <conditionalFormatting sqref="V7:V20">
    <cfRule type="containsText" dxfId="319" priority="21" stopIfTrue="1" operator="containsText" text="Target Met">
      <formula>NOT(ISERROR(SEARCH("Target Met",V7)))</formula>
    </cfRule>
  </conditionalFormatting>
  <conditionalFormatting sqref="V7:V20">
    <cfRule type="containsText" dxfId="318" priority="15" stopIfTrue="1" operator="containsText" text="Not Applicable">
      <formula>NOT(ISERROR(SEARCH("Not Applicable",V7)))</formula>
    </cfRule>
    <cfRule type="containsText" priority="16" stopIfTrue="1" operator="containsText" text="Not Applicable">
      <formula>NOT(ISERROR(SEARCH("Not Applicable",V7)))</formula>
    </cfRule>
    <cfRule type="containsText" dxfId="317" priority="17" stopIfTrue="1" operator="containsText" text="Target Exceeded">
      <formula>NOT(ISERROR(SEARCH("Target Exceeded",V7)))</formula>
    </cfRule>
    <cfRule type="containsText" dxfId="316" priority="18" stopIfTrue="1" operator="containsText" text="Target Partially Met">
      <formula>NOT(ISERROR(SEARCH("Target Partially Met",V7)))</formula>
    </cfRule>
    <cfRule type="containsText" priority="19" stopIfTrue="1" operator="containsText" text="Target Partially Met">
      <formula>NOT(ISERROR(SEARCH("Target Partially Met",V7)))</formula>
    </cfRule>
    <cfRule type="containsText" dxfId="315" priority="20" stopIfTrue="1" operator="containsText" text="Nil Achieved">
      <formula>NOT(ISERROR(SEARCH("Nil Achieved",V7)))</formula>
    </cfRule>
  </conditionalFormatting>
  <conditionalFormatting sqref="V12:V13">
    <cfRule type="containsText" dxfId="314" priority="14" stopIfTrue="1" operator="containsText" text="Target Met">
      <formula>NOT(ISERROR(SEARCH("Target Met",V12)))</formula>
    </cfRule>
  </conditionalFormatting>
  <conditionalFormatting sqref="V12:V13">
    <cfRule type="containsText" dxfId="313" priority="8" stopIfTrue="1" operator="containsText" text="Not Applicable">
      <formula>NOT(ISERROR(SEARCH("Not Applicable",V12)))</formula>
    </cfRule>
    <cfRule type="containsText" priority="9" stopIfTrue="1" operator="containsText" text="Not Applicable">
      <formula>NOT(ISERROR(SEARCH("Not Applicable",V12)))</formula>
    </cfRule>
    <cfRule type="containsText" dxfId="312" priority="10" stopIfTrue="1" operator="containsText" text="Target Exceeded">
      <formula>NOT(ISERROR(SEARCH("Target Exceeded",V12)))</formula>
    </cfRule>
    <cfRule type="containsText" dxfId="311" priority="11" stopIfTrue="1" operator="containsText" text="Target Partially Met">
      <formula>NOT(ISERROR(SEARCH("Target Partially Met",V12)))</formula>
    </cfRule>
    <cfRule type="containsText" priority="12" stopIfTrue="1" operator="containsText" text="Target Partially Met">
      <formula>NOT(ISERROR(SEARCH("Target Partially Met",V12)))</formula>
    </cfRule>
    <cfRule type="containsText" dxfId="310" priority="13" stopIfTrue="1" operator="containsText" text="Nil Achieved">
      <formula>NOT(ISERROR(SEARCH("Nil Achieved",V12)))</formula>
    </cfRule>
  </conditionalFormatting>
  <conditionalFormatting sqref="V18:V20">
    <cfRule type="containsText" dxfId="309" priority="7" stopIfTrue="1" operator="containsText" text="Target Met">
      <formula>NOT(ISERROR(SEARCH("Target Met",V18)))</formula>
    </cfRule>
  </conditionalFormatting>
  <conditionalFormatting sqref="V18:V20">
    <cfRule type="containsText" dxfId="308" priority="1" stopIfTrue="1" operator="containsText" text="Not Applicable">
      <formula>NOT(ISERROR(SEARCH("Not Applicable",V18)))</formula>
    </cfRule>
    <cfRule type="containsText" priority="2" stopIfTrue="1" operator="containsText" text="Not Applicable">
      <formula>NOT(ISERROR(SEARCH("Not Applicable",V18)))</formula>
    </cfRule>
    <cfRule type="containsText" dxfId="307" priority="3" stopIfTrue="1" operator="containsText" text="Target Exceeded">
      <formula>NOT(ISERROR(SEARCH("Target Exceeded",V18)))</formula>
    </cfRule>
    <cfRule type="containsText" dxfId="306" priority="4" stopIfTrue="1" operator="containsText" text="Target Partially Met">
      <formula>NOT(ISERROR(SEARCH("Target Partially Met",V18)))</formula>
    </cfRule>
    <cfRule type="containsText" priority="5" stopIfTrue="1" operator="containsText" text="Target Partially Met">
      <formula>NOT(ISERROR(SEARCH("Target Partially Met",V18)))</formula>
    </cfRule>
    <cfRule type="containsText" dxfId="305" priority="6" stopIfTrue="1" operator="containsText" text="Nil Achieved">
      <formula>NOT(ISERROR(SEARCH("Nil Achieved",V18)))</formula>
    </cfRule>
  </conditionalFormatting>
  <pageMargins left="0.70866141732283472" right="0.70866141732283472" top="0.74803149606299213" bottom="0.74803149606299213" header="0.31496062992125984" footer="0.31496062992125984"/>
  <pageSetup paperSize="9" scale="75" firstPageNumber="142"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V7:V49</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3795</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3795</v>
      </c>
    </row>
    <row r="13" spans="1:14" s="267" customFormat="1" ht="18" x14ac:dyDescent="0.25"/>
    <row r="14" spans="1:14" s="267" customFormat="1" ht="18" x14ac:dyDescent="0.25">
      <c r="D14" s="273">
        <v>1.1000000000000001</v>
      </c>
      <c r="E14" s="272" t="s">
        <v>3553</v>
      </c>
      <c r="F14" s="267">
        <v>13</v>
      </c>
    </row>
    <row r="15" spans="1:14" s="267" customFormat="1" ht="18.75" x14ac:dyDescent="0.3">
      <c r="D15" s="267" t="s">
        <v>3549</v>
      </c>
      <c r="E15" s="285" t="s">
        <v>3551</v>
      </c>
      <c r="F15" s="267">
        <v>8</v>
      </c>
    </row>
    <row r="16" spans="1:14" s="267" customFormat="1" ht="18" x14ac:dyDescent="0.25">
      <c r="D16" s="267" t="s">
        <v>3550</v>
      </c>
      <c r="E16" s="272" t="s">
        <v>3552</v>
      </c>
      <c r="F16" s="267">
        <v>5</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3796</v>
      </c>
      <c r="F45" s="275" t="s">
        <v>3627</v>
      </c>
      <c r="G45" s="275" t="s">
        <v>3796</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3797</v>
      </c>
      <c r="F75" s="292">
        <v>0</v>
      </c>
      <c r="G75" s="275" t="s">
        <v>3797</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50" orientation="portrait" useFirstPageNumber="1" r:id="rId1"/>
  <headerFooter>
    <oddFooter>Page &amp;P</oddFooter>
  </headerFooter>
  <rowBreaks count="1" manualBreakCount="1">
    <brk id="46"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Normal="100" zoomScaleSheetLayoutView="100"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0" style="18" hidden="1" customWidth="1"/>
    <col min="3" max="3" width="30.28515625" style="18" hidden="1" customWidth="1"/>
    <col min="4" max="4" width="16.7109375" style="18" customWidth="1"/>
    <col min="5" max="5" width="13.42578125" style="18"/>
    <col min="6" max="6" width="0" style="18" hidden="1" customWidth="1"/>
    <col min="7" max="8" width="13.42578125" style="18"/>
    <col min="9" max="9" width="12.7109375" style="18" customWidth="1"/>
    <col min="10" max="10" width="9.140625" style="18" hidden="1" customWidth="1"/>
    <col min="11" max="11" width="12.7109375" style="18" hidden="1" customWidth="1"/>
    <col min="12" max="12" width="9.140625" style="18" hidden="1" customWidth="1"/>
    <col min="13" max="13" width="12.7109375" style="18" hidden="1" customWidth="1"/>
    <col min="14" max="14" width="9.140625" style="18" hidden="1" customWidth="1"/>
    <col min="15" max="15" width="12.7109375" style="18" hidden="1" customWidth="1"/>
    <col min="16" max="16" width="10.7109375" style="18" hidden="1" customWidth="1"/>
    <col min="17"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07" t="s">
        <v>2564</v>
      </c>
      <c r="B1" s="308"/>
      <c r="C1" s="308"/>
      <c r="D1" s="308"/>
      <c r="E1" s="308"/>
      <c r="F1" s="308"/>
      <c r="G1" s="308"/>
      <c r="H1" s="308"/>
      <c r="I1" s="308"/>
      <c r="J1" s="308"/>
      <c r="K1" s="308"/>
      <c r="L1" s="308"/>
      <c r="M1" s="308"/>
      <c r="N1" s="308"/>
      <c r="O1" s="308"/>
      <c r="P1" s="308"/>
      <c r="Q1" s="308"/>
      <c r="R1" s="308"/>
      <c r="S1" s="308"/>
      <c r="T1" s="309"/>
      <c r="U1" s="137"/>
      <c r="V1" s="146"/>
      <c r="W1" s="215"/>
      <c r="X1" s="137"/>
      <c r="Y1" s="216"/>
      <c r="Z1" s="215"/>
      <c r="AA1" s="215"/>
    </row>
    <row r="2" spans="1:27" s="141" customFormat="1" ht="18" customHeight="1" x14ac:dyDescent="0.25">
      <c r="A2" s="307" t="s">
        <v>2566</v>
      </c>
      <c r="B2" s="308"/>
      <c r="C2" s="308"/>
      <c r="D2" s="308"/>
      <c r="E2" s="308"/>
      <c r="F2" s="308"/>
      <c r="G2" s="308"/>
      <c r="H2" s="308"/>
      <c r="I2" s="308"/>
      <c r="J2" s="308"/>
      <c r="K2" s="308"/>
      <c r="L2" s="308"/>
      <c r="M2" s="308"/>
      <c r="N2" s="308"/>
      <c r="O2" s="308"/>
      <c r="P2" s="308"/>
      <c r="Q2" s="308"/>
      <c r="R2" s="308"/>
      <c r="S2" s="308"/>
      <c r="T2" s="309"/>
      <c r="U2" s="137"/>
      <c r="V2" s="146"/>
      <c r="W2" s="215"/>
      <c r="X2" s="137"/>
      <c r="Y2" s="216"/>
      <c r="Z2" s="215"/>
      <c r="AA2" s="215"/>
    </row>
    <row r="3" spans="1:27" s="141" customFormat="1" ht="27.75" customHeight="1" x14ac:dyDescent="0.25">
      <c r="A3" s="313" t="s">
        <v>0</v>
      </c>
      <c r="B3" s="313" t="s">
        <v>1</v>
      </c>
      <c r="C3" s="313" t="s">
        <v>55</v>
      </c>
      <c r="D3" s="342" t="s">
        <v>113</v>
      </c>
      <c r="E3" s="313" t="s">
        <v>59</v>
      </c>
      <c r="F3" s="313" t="s">
        <v>2</v>
      </c>
      <c r="G3" s="313"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42"/>
      <c r="E4" s="313"/>
      <c r="F4" s="313"/>
      <c r="G4" s="313"/>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1" customFormat="1" x14ac:dyDescent="0.25">
      <c r="A5" s="313"/>
      <c r="B5" s="313"/>
      <c r="C5" s="313"/>
      <c r="D5" s="342"/>
      <c r="E5" s="313"/>
      <c r="F5" s="313"/>
      <c r="G5" s="313"/>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1" customFormat="1" ht="18.75" customHeight="1" x14ac:dyDescent="0.25">
      <c r="A6" s="313"/>
      <c r="B6" s="313"/>
      <c r="C6" s="313"/>
      <c r="D6" s="342"/>
      <c r="E6" s="313"/>
      <c r="F6" s="313"/>
      <c r="G6" s="313"/>
      <c r="H6" s="313"/>
      <c r="I6" s="214" t="s">
        <v>15</v>
      </c>
      <c r="J6" s="214" t="s">
        <v>16</v>
      </c>
      <c r="K6" s="214" t="s">
        <v>15</v>
      </c>
      <c r="L6" s="214" t="s">
        <v>16</v>
      </c>
      <c r="M6" s="214" t="s">
        <v>15</v>
      </c>
      <c r="N6" s="214" t="s">
        <v>16</v>
      </c>
      <c r="O6" s="214" t="s">
        <v>15</v>
      </c>
      <c r="P6" s="214" t="s">
        <v>16</v>
      </c>
      <c r="Q6" s="313"/>
      <c r="R6" s="313"/>
      <c r="S6" s="313"/>
      <c r="T6" s="313"/>
      <c r="U6" s="316"/>
      <c r="V6" s="316"/>
      <c r="W6" s="316"/>
      <c r="X6" s="316"/>
      <c r="Y6" s="313"/>
      <c r="Z6" s="316"/>
      <c r="AA6" s="319"/>
    </row>
    <row r="7" spans="1:27" ht="144" x14ac:dyDescent="0.25">
      <c r="A7" s="18" t="s">
        <v>2463</v>
      </c>
      <c r="B7" s="18" t="s">
        <v>820</v>
      </c>
      <c r="C7" s="18" t="s">
        <v>981</v>
      </c>
      <c r="D7" s="18" t="s">
        <v>2620</v>
      </c>
      <c r="E7" s="18" t="s">
        <v>982</v>
      </c>
      <c r="F7" s="9" t="s">
        <v>1366</v>
      </c>
      <c r="G7" s="9" t="s">
        <v>875</v>
      </c>
      <c r="H7" s="9" t="s">
        <v>1367</v>
      </c>
      <c r="I7" s="18" t="s">
        <v>983</v>
      </c>
      <c r="J7" s="18" t="s">
        <v>74</v>
      </c>
      <c r="K7" s="9" t="s">
        <v>1368</v>
      </c>
      <c r="L7" s="9" t="s">
        <v>74</v>
      </c>
      <c r="M7" s="9" t="s">
        <v>1369</v>
      </c>
      <c r="N7" s="18" t="s">
        <v>74</v>
      </c>
      <c r="O7" s="18" t="s">
        <v>539</v>
      </c>
      <c r="P7" s="18" t="s">
        <v>74</v>
      </c>
      <c r="Q7" s="9" t="s">
        <v>600</v>
      </c>
      <c r="R7" s="18" t="s">
        <v>875</v>
      </c>
      <c r="S7" s="18" t="s">
        <v>539</v>
      </c>
      <c r="T7" s="18" t="s">
        <v>539</v>
      </c>
      <c r="U7" s="134" t="s">
        <v>3225</v>
      </c>
      <c r="V7" s="134" t="s">
        <v>2647</v>
      </c>
      <c r="W7" s="134"/>
      <c r="X7" s="134"/>
      <c r="Y7" s="9" t="s">
        <v>600</v>
      </c>
      <c r="Z7" s="134" t="s">
        <v>60</v>
      </c>
      <c r="AA7" s="134" t="s">
        <v>3331</v>
      </c>
    </row>
    <row r="8" spans="1:27" ht="156" x14ac:dyDescent="0.25">
      <c r="A8" s="18" t="s">
        <v>2464</v>
      </c>
      <c r="B8" s="18" t="s">
        <v>354</v>
      </c>
      <c r="C8" s="18" t="s">
        <v>355</v>
      </c>
      <c r="D8" s="18" t="s">
        <v>2620</v>
      </c>
      <c r="E8" s="18" t="s">
        <v>984</v>
      </c>
      <c r="F8" s="9" t="s">
        <v>1370</v>
      </c>
      <c r="G8" s="9" t="s">
        <v>875</v>
      </c>
      <c r="H8" s="9" t="s">
        <v>1371</v>
      </c>
      <c r="I8" s="18" t="s">
        <v>1372</v>
      </c>
      <c r="J8" s="18" t="s">
        <v>74</v>
      </c>
      <c r="K8" s="9" t="s">
        <v>1373</v>
      </c>
      <c r="L8" s="9" t="s">
        <v>74</v>
      </c>
      <c r="M8" s="9" t="s">
        <v>985</v>
      </c>
      <c r="N8" s="18" t="s">
        <v>74</v>
      </c>
      <c r="O8" s="9" t="s">
        <v>985</v>
      </c>
      <c r="P8" s="18" t="s">
        <v>74</v>
      </c>
      <c r="Q8" s="9" t="s">
        <v>600</v>
      </c>
      <c r="R8" s="18" t="s">
        <v>875</v>
      </c>
      <c r="S8" s="18" t="s">
        <v>539</v>
      </c>
      <c r="T8" s="18" t="s">
        <v>539</v>
      </c>
      <c r="U8" s="134" t="s">
        <v>3226</v>
      </c>
      <c r="V8" s="134" t="s">
        <v>2647</v>
      </c>
      <c r="W8" s="134"/>
      <c r="X8" s="134"/>
      <c r="Y8" s="9" t="s">
        <v>600</v>
      </c>
      <c r="Z8" s="134" t="s">
        <v>60</v>
      </c>
      <c r="AA8" s="134" t="s">
        <v>3332</v>
      </c>
    </row>
    <row r="9" spans="1:27" ht="72" x14ac:dyDescent="0.25">
      <c r="A9" s="18" t="s">
        <v>2465</v>
      </c>
      <c r="B9" s="18" t="s">
        <v>820</v>
      </c>
      <c r="C9" s="176" t="s">
        <v>986</v>
      </c>
      <c r="D9" s="18" t="s">
        <v>2620</v>
      </c>
      <c r="E9" s="18" t="s">
        <v>987</v>
      </c>
      <c r="F9" s="18" t="s">
        <v>988</v>
      </c>
      <c r="G9" s="9" t="s">
        <v>875</v>
      </c>
      <c r="H9" s="18" t="s">
        <v>989</v>
      </c>
      <c r="I9" s="9" t="s">
        <v>990</v>
      </c>
      <c r="J9" s="18" t="s">
        <v>74</v>
      </c>
      <c r="K9" s="9" t="s">
        <v>1374</v>
      </c>
      <c r="L9" s="18" t="s">
        <v>74</v>
      </c>
      <c r="M9" s="9" t="s">
        <v>1374</v>
      </c>
      <c r="N9" s="18" t="s">
        <v>74</v>
      </c>
      <c r="O9" s="9" t="s">
        <v>1374</v>
      </c>
      <c r="P9" s="18" t="s">
        <v>74</v>
      </c>
      <c r="Q9" s="9" t="s">
        <v>600</v>
      </c>
      <c r="R9" s="18" t="s">
        <v>875</v>
      </c>
      <c r="S9" s="18" t="s">
        <v>539</v>
      </c>
      <c r="T9" s="18" t="s">
        <v>539</v>
      </c>
      <c r="U9" s="134" t="s">
        <v>3227</v>
      </c>
      <c r="V9" s="134" t="s">
        <v>2647</v>
      </c>
      <c r="W9" s="134"/>
      <c r="X9" s="134"/>
      <c r="Y9" s="9" t="s">
        <v>600</v>
      </c>
      <c r="Z9" s="134" t="s">
        <v>60</v>
      </c>
      <c r="AA9" s="134" t="s">
        <v>3333</v>
      </c>
    </row>
    <row r="10" spans="1:27" s="9" customFormat="1" ht="72" x14ac:dyDescent="0.25">
      <c r="A10" s="18" t="s">
        <v>2466</v>
      </c>
      <c r="B10" s="9" t="s">
        <v>820</v>
      </c>
      <c r="C10" s="164" t="s">
        <v>986</v>
      </c>
      <c r="D10" s="18" t="s">
        <v>2620</v>
      </c>
      <c r="E10" s="9" t="s">
        <v>991</v>
      </c>
      <c r="F10" s="9" t="s">
        <v>1396</v>
      </c>
      <c r="G10" s="9" t="s">
        <v>1262</v>
      </c>
      <c r="H10" s="9" t="s">
        <v>1395</v>
      </c>
      <c r="I10" s="9" t="s">
        <v>1397</v>
      </c>
      <c r="K10" s="9" t="s">
        <v>1398</v>
      </c>
      <c r="M10" s="9" t="s">
        <v>1399</v>
      </c>
      <c r="Q10" s="9" t="s">
        <v>600</v>
      </c>
      <c r="R10" s="9" t="s">
        <v>539</v>
      </c>
      <c r="S10" s="9" t="s">
        <v>539</v>
      </c>
      <c r="T10" s="9" t="s">
        <v>539</v>
      </c>
      <c r="U10" s="134" t="s">
        <v>3228</v>
      </c>
      <c r="V10" s="134" t="s">
        <v>2650</v>
      </c>
      <c r="W10" s="134"/>
      <c r="X10" s="134"/>
      <c r="Y10" s="9" t="s">
        <v>600</v>
      </c>
      <c r="Z10" s="134" t="s">
        <v>60</v>
      </c>
      <c r="AA10" s="134" t="s">
        <v>3334</v>
      </c>
    </row>
    <row r="11" spans="1:27" s="9" customFormat="1" ht="108" x14ac:dyDescent="0.25">
      <c r="A11" s="18" t="s">
        <v>2467</v>
      </c>
      <c r="B11" s="9" t="s">
        <v>354</v>
      </c>
      <c r="C11" s="9" t="s">
        <v>355</v>
      </c>
      <c r="D11" s="18" t="s">
        <v>2620</v>
      </c>
      <c r="E11" s="9" t="s">
        <v>992</v>
      </c>
      <c r="F11" s="9" t="s">
        <v>399</v>
      </c>
      <c r="G11" s="9" t="s">
        <v>1262</v>
      </c>
      <c r="H11" s="9" t="s">
        <v>993</v>
      </c>
      <c r="I11" s="9" t="s">
        <v>994</v>
      </c>
      <c r="Q11" s="9" t="s">
        <v>1725</v>
      </c>
      <c r="R11" s="9" t="s">
        <v>539</v>
      </c>
      <c r="S11" s="18" t="s">
        <v>539</v>
      </c>
      <c r="T11" s="9" t="s">
        <v>539</v>
      </c>
      <c r="U11" s="134" t="s">
        <v>3229</v>
      </c>
      <c r="V11" s="134" t="s">
        <v>2650</v>
      </c>
      <c r="W11" s="134"/>
      <c r="X11" s="134"/>
      <c r="Y11" s="9" t="s">
        <v>1725</v>
      </c>
      <c r="Z11" s="134" t="s">
        <v>60</v>
      </c>
      <c r="AA11" s="134" t="s">
        <v>3335</v>
      </c>
    </row>
    <row r="12" spans="1:27" s="9" customFormat="1" ht="108" x14ac:dyDescent="0.25">
      <c r="A12" s="18" t="s">
        <v>2468</v>
      </c>
      <c r="D12" s="18" t="s">
        <v>2620</v>
      </c>
      <c r="E12" s="9" t="s">
        <v>995</v>
      </c>
      <c r="F12" s="9" t="s">
        <v>399</v>
      </c>
      <c r="G12" s="9" t="s">
        <v>1262</v>
      </c>
      <c r="H12" s="9" t="s">
        <v>996</v>
      </c>
      <c r="I12" s="9" t="s">
        <v>994</v>
      </c>
      <c r="Q12" s="9" t="s">
        <v>1725</v>
      </c>
      <c r="R12" s="9" t="s">
        <v>539</v>
      </c>
      <c r="S12" s="18" t="s">
        <v>539</v>
      </c>
      <c r="T12" s="9" t="s">
        <v>1726</v>
      </c>
      <c r="U12" s="134" t="s">
        <v>3230</v>
      </c>
      <c r="V12" s="134" t="s">
        <v>2647</v>
      </c>
      <c r="W12" s="134"/>
      <c r="X12" s="134"/>
      <c r="Y12" s="9" t="s">
        <v>1725</v>
      </c>
      <c r="Z12" s="134" t="s">
        <v>60</v>
      </c>
      <c r="AA12" s="134" t="s">
        <v>3336</v>
      </c>
    </row>
    <row r="13" spans="1:27" s="9" customFormat="1" ht="108" x14ac:dyDescent="0.25">
      <c r="A13" s="18" t="s">
        <v>2469</v>
      </c>
      <c r="B13" s="18" t="s">
        <v>354</v>
      </c>
      <c r="C13" s="18"/>
      <c r="D13" s="18" t="s">
        <v>2620</v>
      </c>
      <c r="E13" s="9" t="s">
        <v>997</v>
      </c>
      <c r="F13" s="9" t="s">
        <v>998</v>
      </c>
      <c r="G13" s="9" t="s">
        <v>875</v>
      </c>
      <c r="H13" s="9" t="s">
        <v>999</v>
      </c>
      <c r="I13" s="10" t="s">
        <v>1000</v>
      </c>
      <c r="J13" s="10"/>
      <c r="K13" s="10"/>
      <c r="Q13" s="10">
        <v>30000000</v>
      </c>
      <c r="R13" s="11" t="s">
        <v>775</v>
      </c>
      <c r="S13" s="18" t="s">
        <v>352</v>
      </c>
      <c r="T13" s="9" t="s">
        <v>1727</v>
      </c>
      <c r="U13" s="134" t="s">
        <v>3231</v>
      </c>
      <c r="V13" s="134" t="s">
        <v>2651</v>
      </c>
      <c r="W13" s="134"/>
      <c r="X13" s="134"/>
      <c r="Y13" s="10">
        <v>30000000</v>
      </c>
      <c r="Z13" s="134" t="s">
        <v>60</v>
      </c>
      <c r="AA13" s="134" t="s">
        <v>3337</v>
      </c>
    </row>
    <row r="14" spans="1:27" ht="144" x14ac:dyDescent="0.25">
      <c r="A14" s="18" t="s">
        <v>2470</v>
      </c>
      <c r="B14" s="18" t="s">
        <v>820</v>
      </c>
      <c r="C14" s="18" t="s">
        <v>1001</v>
      </c>
      <c r="D14" s="18" t="s">
        <v>2620</v>
      </c>
      <c r="E14" s="18" t="s">
        <v>1002</v>
      </c>
      <c r="F14" s="9" t="s">
        <v>1376</v>
      </c>
      <c r="G14" s="9" t="s">
        <v>1262</v>
      </c>
      <c r="H14" s="9" t="s">
        <v>1375</v>
      </c>
      <c r="I14" s="9" t="s">
        <v>1003</v>
      </c>
      <c r="J14" s="9" t="s">
        <v>1377</v>
      </c>
      <c r="Q14" s="18" t="s">
        <v>600</v>
      </c>
      <c r="R14" s="18" t="s">
        <v>539</v>
      </c>
      <c r="S14" s="18" t="s">
        <v>539</v>
      </c>
      <c r="T14" s="18" t="s">
        <v>539</v>
      </c>
      <c r="U14" s="134" t="s">
        <v>3232</v>
      </c>
      <c r="V14" s="134" t="s">
        <v>2647</v>
      </c>
      <c r="W14" s="134"/>
      <c r="X14" s="134"/>
      <c r="Y14" s="18" t="s">
        <v>600</v>
      </c>
      <c r="Z14" s="134" t="s">
        <v>60</v>
      </c>
      <c r="AA14" s="134" t="s">
        <v>3336</v>
      </c>
    </row>
    <row r="15" spans="1:27" s="9" customFormat="1" ht="72" x14ac:dyDescent="0.25">
      <c r="A15" s="18" t="s">
        <v>2471</v>
      </c>
      <c r="B15" s="9" t="s">
        <v>820</v>
      </c>
      <c r="C15" s="9" t="s">
        <v>986</v>
      </c>
      <c r="D15" s="18" t="s">
        <v>2620</v>
      </c>
      <c r="E15" s="9" t="s">
        <v>1004</v>
      </c>
      <c r="F15" s="9" t="s">
        <v>1005</v>
      </c>
      <c r="G15" s="9" t="s">
        <v>3559</v>
      </c>
      <c r="H15" s="9" t="s">
        <v>1006</v>
      </c>
      <c r="I15" s="10">
        <v>700</v>
      </c>
      <c r="J15" s="10" t="s">
        <v>1378</v>
      </c>
      <c r="K15" s="17">
        <v>1400</v>
      </c>
      <c r="L15" s="10" t="s">
        <v>2017</v>
      </c>
      <c r="M15" s="9">
        <v>2100</v>
      </c>
      <c r="N15" s="10" t="s">
        <v>2018</v>
      </c>
      <c r="O15" s="9">
        <v>2700</v>
      </c>
      <c r="P15" s="10">
        <v>26355000</v>
      </c>
      <c r="Q15" s="10">
        <v>26355000</v>
      </c>
      <c r="R15" s="11" t="s">
        <v>1007</v>
      </c>
      <c r="S15" s="9" t="s">
        <v>353</v>
      </c>
      <c r="T15" s="9" t="s">
        <v>1008</v>
      </c>
      <c r="U15" s="134" t="s">
        <v>3233</v>
      </c>
      <c r="V15" s="134" t="s">
        <v>2650</v>
      </c>
      <c r="W15" s="134"/>
      <c r="X15" s="134"/>
      <c r="Y15" s="10">
        <v>26355000</v>
      </c>
      <c r="Z15" s="134" t="s">
        <v>60</v>
      </c>
      <c r="AA15" s="134" t="s">
        <v>3338</v>
      </c>
    </row>
    <row r="16" spans="1:27" s="9" customFormat="1" ht="72" x14ac:dyDescent="0.25">
      <c r="A16" s="18" t="s">
        <v>2472</v>
      </c>
      <c r="B16" s="18" t="s">
        <v>820</v>
      </c>
      <c r="C16" s="18" t="s">
        <v>586</v>
      </c>
      <c r="D16" s="18" t="s">
        <v>2620</v>
      </c>
      <c r="E16" s="9" t="s">
        <v>1009</v>
      </c>
      <c r="F16" s="9" t="s">
        <v>1381</v>
      </c>
      <c r="G16" s="9" t="s">
        <v>56</v>
      </c>
      <c r="H16" s="9" t="s">
        <v>2636</v>
      </c>
      <c r="I16" s="9" t="s">
        <v>1385</v>
      </c>
      <c r="K16" s="9" t="s">
        <v>2637</v>
      </c>
      <c r="M16" s="9" t="s">
        <v>2637</v>
      </c>
      <c r="O16" s="9" t="s">
        <v>2638</v>
      </c>
      <c r="Q16" s="347">
        <v>26361300</v>
      </c>
      <c r="R16" s="11" t="s">
        <v>56</v>
      </c>
      <c r="S16" s="9" t="s">
        <v>353</v>
      </c>
      <c r="T16" s="9" t="s">
        <v>57</v>
      </c>
      <c r="U16" s="134" t="s">
        <v>3234</v>
      </c>
      <c r="V16" s="134" t="s">
        <v>2647</v>
      </c>
      <c r="W16" s="134"/>
      <c r="X16" s="134"/>
      <c r="Y16" s="347">
        <v>26361300</v>
      </c>
      <c r="Z16" s="134" t="s">
        <v>60</v>
      </c>
      <c r="AA16" s="134" t="s">
        <v>3339</v>
      </c>
    </row>
    <row r="17" spans="1:27" s="9" customFormat="1" ht="84" x14ac:dyDescent="0.25">
      <c r="A17" s="18" t="s">
        <v>2473</v>
      </c>
      <c r="B17" s="18" t="s">
        <v>820</v>
      </c>
      <c r="C17" s="18" t="s">
        <v>586</v>
      </c>
      <c r="D17" s="18" t="s">
        <v>2620</v>
      </c>
      <c r="E17" s="9" t="s">
        <v>1379</v>
      </c>
      <c r="F17" s="9" t="s">
        <v>1383</v>
      </c>
      <c r="G17" s="9" t="s">
        <v>56</v>
      </c>
      <c r="H17" s="9" t="s">
        <v>2639</v>
      </c>
      <c r="I17" s="9" t="s">
        <v>2640</v>
      </c>
      <c r="K17" s="9" t="s">
        <v>2637</v>
      </c>
      <c r="M17" s="9" t="s">
        <v>2637</v>
      </c>
      <c r="O17" s="9" t="s">
        <v>2641</v>
      </c>
      <c r="Q17" s="348"/>
      <c r="R17" s="11" t="s">
        <v>56</v>
      </c>
      <c r="S17" s="9" t="s">
        <v>353</v>
      </c>
      <c r="U17" s="134" t="s">
        <v>3234</v>
      </c>
      <c r="V17" s="134" t="s">
        <v>2647</v>
      </c>
      <c r="W17" s="134"/>
      <c r="X17" s="134"/>
      <c r="Y17" s="348"/>
      <c r="Z17" s="134" t="s">
        <v>60</v>
      </c>
      <c r="AA17" s="134" t="s">
        <v>3339</v>
      </c>
    </row>
    <row r="18" spans="1:27" s="9" customFormat="1" ht="72" x14ac:dyDescent="0.25">
      <c r="A18" s="18" t="s">
        <v>2474</v>
      </c>
      <c r="B18" s="18" t="s">
        <v>820</v>
      </c>
      <c r="C18" s="18" t="s">
        <v>586</v>
      </c>
      <c r="D18" s="18" t="s">
        <v>2620</v>
      </c>
      <c r="E18" s="9" t="s">
        <v>1380</v>
      </c>
      <c r="F18" s="9" t="s">
        <v>1382</v>
      </c>
      <c r="G18" s="9" t="s">
        <v>56</v>
      </c>
      <c r="H18" s="9" t="s">
        <v>1384</v>
      </c>
      <c r="I18" s="9" t="s">
        <v>2637</v>
      </c>
      <c r="K18" s="9" t="s">
        <v>1386</v>
      </c>
      <c r="M18" s="9" t="s">
        <v>539</v>
      </c>
      <c r="O18" s="9" t="s">
        <v>539</v>
      </c>
      <c r="Q18" s="349"/>
      <c r="R18" s="11" t="s">
        <v>56</v>
      </c>
      <c r="S18" s="9" t="s">
        <v>353</v>
      </c>
      <c r="U18" s="134" t="s">
        <v>3234</v>
      </c>
      <c r="V18" s="134" t="s">
        <v>2647</v>
      </c>
      <c r="W18" s="134"/>
      <c r="X18" s="134"/>
      <c r="Y18" s="349"/>
      <c r="Z18" s="134" t="s">
        <v>60</v>
      </c>
      <c r="AA18" s="134" t="s">
        <v>3339</v>
      </c>
    </row>
    <row r="19" spans="1:27" ht="72" x14ac:dyDescent="0.25">
      <c r="A19" s="18" t="s">
        <v>2475</v>
      </c>
      <c r="B19" s="18" t="s">
        <v>820</v>
      </c>
      <c r="C19" s="18" t="s">
        <v>986</v>
      </c>
      <c r="D19" s="18" t="s">
        <v>2620</v>
      </c>
      <c r="E19" s="18" t="s">
        <v>1010</v>
      </c>
      <c r="F19" s="18">
        <v>0</v>
      </c>
      <c r="G19" s="9" t="s">
        <v>56</v>
      </c>
      <c r="H19" s="18" t="s">
        <v>1011</v>
      </c>
      <c r="I19" s="18" t="s">
        <v>1012</v>
      </c>
      <c r="K19" s="18" t="s">
        <v>1013</v>
      </c>
      <c r="M19" s="18" t="s">
        <v>1014</v>
      </c>
      <c r="O19" s="18" t="s">
        <v>1015</v>
      </c>
      <c r="Q19" s="148" t="s">
        <v>2019</v>
      </c>
      <c r="R19" s="18" t="s">
        <v>1387</v>
      </c>
      <c r="S19" s="9" t="s">
        <v>353</v>
      </c>
      <c r="U19" s="134" t="s">
        <v>3235</v>
      </c>
      <c r="V19" s="134" t="s">
        <v>2651</v>
      </c>
      <c r="W19" s="134" t="s">
        <v>3236</v>
      </c>
      <c r="X19" s="134" t="s">
        <v>3237</v>
      </c>
      <c r="Y19" s="148" t="s">
        <v>2019</v>
      </c>
      <c r="Z19" s="134" t="s">
        <v>60</v>
      </c>
      <c r="AA19" s="134" t="s">
        <v>3340</v>
      </c>
    </row>
    <row r="20" spans="1:27" ht="168" x14ac:dyDescent="0.25">
      <c r="A20" s="18" t="s">
        <v>2476</v>
      </c>
      <c r="B20" s="18" t="s">
        <v>207</v>
      </c>
      <c r="C20" s="18" t="s">
        <v>208</v>
      </c>
      <c r="D20" s="18" t="s">
        <v>2620</v>
      </c>
      <c r="E20" s="18" t="s">
        <v>362</v>
      </c>
      <c r="G20" s="18" t="s">
        <v>1262</v>
      </c>
      <c r="H20" s="18" t="s">
        <v>370</v>
      </c>
      <c r="I20" s="18" t="s">
        <v>1262</v>
      </c>
      <c r="J20" s="145"/>
      <c r="K20" s="18" t="s">
        <v>2020</v>
      </c>
      <c r="L20" s="145"/>
      <c r="M20" s="18" t="s">
        <v>1262</v>
      </c>
      <c r="N20" s="145"/>
      <c r="O20" s="18" t="s">
        <v>1262</v>
      </c>
      <c r="P20" s="145"/>
      <c r="Q20" s="18" t="s">
        <v>1262</v>
      </c>
      <c r="R20" s="18" t="s">
        <v>1262</v>
      </c>
      <c r="S20" s="18" t="s">
        <v>1262</v>
      </c>
      <c r="T20" s="18" t="s">
        <v>1262</v>
      </c>
      <c r="U20" s="134"/>
      <c r="V20" s="134" t="s">
        <v>2654</v>
      </c>
      <c r="W20" s="134"/>
      <c r="X20" s="134"/>
      <c r="Y20" s="18" t="s">
        <v>1262</v>
      </c>
      <c r="Z20" s="134"/>
      <c r="AA20" s="134"/>
    </row>
    <row r="21" spans="1:27" ht="144" x14ac:dyDescent="0.25">
      <c r="A21" s="18" t="s">
        <v>2477</v>
      </c>
      <c r="B21" s="18" t="s">
        <v>354</v>
      </c>
      <c r="C21" s="18" t="s">
        <v>355</v>
      </c>
      <c r="D21" s="18" t="s">
        <v>2620</v>
      </c>
      <c r="E21" s="18" t="s">
        <v>356</v>
      </c>
      <c r="G21" s="18" t="s">
        <v>1262</v>
      </c>
      <c r="H21" s="18" t="s">
        <v>358</v>
      </c>
      <c r="I21" s="18" t="s">
        <v>1262</v>
      </c>
      <c r="J21" s="145"/>
      <c r="K21" s="18" t="s">
        <v>358</v>
      </c>
      <c r="L21" s="145"/>
      <c r="M21" s="18" t="s">
        <v>1262</v>
      </c>
      <c r="N21" s="145"/>
      <c r="O21" s="18" t="s">
        <v>1262</v>
      </c>
      <c r="P21" s="145"/>
      <c r="Q21" s="18" t="s">
        <v>1262</v>
      </c>
      <c r="R21" s="18" t="s">
        <v>1262</v>
      </c>
      <c r="S21" s="18" t="s">
        <v>1262</v>
      </c>
      <c r="T21" s="18" t="s">
        <v>1262</v>
      </c>
      <c r="U21" s="134"/>
      <c r="V21" s="134" t="s">
        <v>2654</v>
      </c>
      <c r="X21" s="134"/>
      <c r="Y21" s="18" t="s">
        <v>1262</v>
      </c>
    </row>
    <row r="22" spans="1:27" ht="144" x14ac:dyDescent="0.25">
      <c r="A22" s="18" t="s">
        <v>2478</v>
      </c>
      <c r="B22" s="18" t="s">
        <v>354</v>
      </c>
      <c r="C22" s="18" t="s">
        <v>355</v>
      </c>
      <c r="D22" s="18" t="s">
        <v>2620</v>
      </c>
      <c r="E22" s="18" t="s">
        <v>361</v>
      </c>
      <c r="G22" s="18" t="s">
        <v>1262</v>
      </c>
      <c r="H22" s="18" t="s">
        <v>359</v>
      </c>
      <c r="I22" s="18" t="s">
        <v>359</v>
      </c>
      <c r="J22" s="145"/>
      <c r="K22" s="18" t="s">
        <v>359</v>
      </c>
      <c r="L22" s="145"/>
      <c r="M22" s="18" t="s">
        <v>359</v>
      </c>
      <c r="N22" s="145"/>
      <c r="O22" s="18" t="s">
        <v>359</v>
      </c>
      <c r="P22" s="145"/>
      <c r="Q22" s="18" t="s">
        <v>1262</v>
      </c>
      <c r="R22" s="18" t="s">
        <v>1262</v>
      </c>
      <c r="S22" s="18" t="s">
        <v>1262</v>
      </c>
      <c r="T22" s="18" t="s">
        <v>1262</v>
      </c>
      <c r="U22" s="134"/>
      <c r="V22" s="134" t="s">
        <v>2654</v>
      </c>
      <c r="X22" s="134"/>
      <c r="Y22" s="18" t="s">
        <v>1262</v>
      </c>
    </row>
    <row r="23" spans="1:27" ht="276" x14ac:dyDescent="0.25">
      <c r="A23" s="18" t="s">
        <v>2479</v>
      </c>
      <c r="B23" s="18" t="s">
        <v>207</v>
      </c>
      <c r="C23" s="18" t="s">
        <v>208</v>
      </c>
      <c r="D23" s="18" t="s">
        <v>2620</v>
      </c>
      <c r="E23" s="18" t="s">
        <v>360</v>
      </c>
      <c r="G23" s="18" t="s">
        <v>1262</v>
      </c>
      <c r="H23" s="18" t="s">
        <v>363</v>
      </c>
      <c r="I23" s="18" t="s">
        <v>1404</v>
      </c>
      <c r="J23" s="145"/>
      <c r="K23" s="18" t="s">
        <v>1404</v>
      </c>
      <c r="L23" s="145"/>
      <c r="M23" s="18" t="s">
        <v>1404</v>
      </c>
      <c r="N23" s="145"/>
      <c r="O23" s="18" t="s">
        <v>1404</v>
      </c>
      <c r="P23" s="145"/>
      <c r="Q23" s="18" t="s">
        <v>1262</v>
      </c>
      <c r="R23" s="18" t="s">
        <v>1262</v>
      </c>
      <c r="S23" s="18" t="s">
        <v>1262</v>
      </c>
      <c r="T23" s="18" t="s">
        <v>1262</v>
      </c>
      <c r="U23" s="134"/>
      <c r="V23" s="134" t="s">
        <v>2654</v>
      </c>
      <c r="X23" s="134"/>
      <c r="Y23" s="18" t="s">
        <v>1262</v>
      </c>
    </row>
    <row r="24" spans="1:27" ht="216" x14ac:dyDescent="0.25">
      <c r="A24" s="18" t="s">
        <v>2480</v>
      </c>
      <c r="B24" s="18" t="s">
        <v>366</v>
      </c>
      <c r="C24" s="18" t="s">
        <v>365</v>
      </c>
      <c r="D24" s="18" t="s">
        <v>2620</v>
      </c>
      <c r="E24" s="18" t="s">
        <v>364</v>
      </c>
      <c r="G24" s="18" t="s">
        <v>1262</v>
      </c>
      <c r="H24" s="18" t="s">
        <v>367</v>
      </c>
      <c r="I24" s="18" t="s">
        <v>367</v>
      </c>
      <c r="J24" s="145"/>
      <c r="K24" s="18" t="s">
        <v>367</v>
      </c>
      <c r="L24" s="145"/>
      <c r="M24" s="18" t="s">
        <v>367</v>
      </c>
      <c r="N24" s="145"/>
      <c r="O24" s="18" t="s">
        <v>367</v>
      </c>
      <c r="P24" s="145"/>
      <c r="Q24" s="18" t="s">
        <v>1262</v>
      </c>
      <c r="R24" s="18" t="s">
        <v>1262</v>
      </c>
      <c r="S24" s="18" t="s">
        <v>1262</v>
      </c>
      <c r="T24" s="18" t="s">
        <v>1262</v>
      </c>
      <c r="U24" s="134"/>
      <c r="V24" s="134" t="s">
        <v>2654</v>
      </c>
      <c r="X24" s="134"/>
      <c r="Y24" s="18" t="s">
        <v>1262</v>
      </c>
    </row>
    <row r="25" spans="1:27" x14ac:dyDescent="0.25">
      <c r="V25" s="134" t="s">
        <v>2654</v>
      </c>
    </row>
    <row r="26" spans="1:27" x14ac:dyDescent="0.25">
      <c r="V26" s="134" t="s">
        <v>2654</v>
      </c>
    </row>
    <row r="27" spans="1:27" x14ac:dyDescent="0.25">
      <c r="V27" s="134" t="s">
        <v>2654</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2">
    <mergeCell ref="A1:T1"/>
    <mergeCell ref="A2:T2"/>
    <mergeCell ref="A3:A6"/>
    <mergeCell ref="B3:B6"/>
    <mergeCell ref="C3:C6"/>
    <mergeCell ref="D3:D6"/>
    <mergeCell ref="E3:E6"/>
    <mergeCell ref="F3:F6"/>
    <mergeCell ref="I5:J5"/>
    <mergeCell ref="Q3:Q6"/>
    <mergeCell ref="G3:G6"/>
    <mergeCell ref="H3:H6"/>
    <mergeCell ref="Z3:Z6"/>
    <mergeCell ref="AA3:AA6"/>
    <mergeCell ref="I4:J4"/>
    <mergeCell ref="K4:L4"/>
    <mergeCell ref="M4:N4"/>
    <mergeCell ref="O4:P4"/>
    <mergeCell ref="M5:N5"/>
    <mergeCell ref="O5:P5"/>
    <mergeCell ref="K5:L5"/>
    <mergeCell ref="R3:R6"/>
    <mergeCell ref="I3:P3"/>
    <mergeCell ref="V3:V6"/>
    <mergeCell ref="U3:U6"/>
    <mergeCell ref="Q16:Q18"/>
    <mergeCell ref="Y16:Y18"/>
    <mergeCell ref="W3:W6"/>
    <mergeCell ref="X3:X6"/>
    <mergeCell ref="Y3:Y6"/>
    <mergeCell ref="T3:T6"/>
    <mergeCell ref="S3:S6"/>
  </mergeCells>
  <conditionalFormatting sqref="V7:V49">
    <cfRule type="containsText" dxfId="304" priority="7" stopIfTrue="1" operator="containsText" text="Target Met">
      <formula>NOT(ISERROR(SEARCH("Target Met",V7)))</formula>
    </cfRule>
  </conditionalFormatting>
  <conditionalFormatting sqref="V7:V49">
    <cfRule type="containsText" dxfId="30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302" priority="3" stopIfTrue="1" operator="containsText" text="Target Exceeded">
      <formula>NOT(ISERROR(SEARCH("Target Exceeded",V7)))</formula>
    </cfRule>
    <cfRule type="containsText" dxfId="30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300"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152" orientation="landscape" useFirstPageNumber="1" r:id="rId1"/>
  <headerFooter>
    <oddFooter>Page &amp;P</oddFooter>
  </headerFooter>
  <rowBreaks count="1" manualBreakCount="1">
    <brk id="15"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[11]Sheet1!#REF!</xm:f>
          </x14:formula1>
          <xm:sqref>V7:V49</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3800</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3800</v>
      </c>
    </row>
    <row r="13" spans="1:14" s="267" customFormat="1" ht="18" x14ac:dyDescent="0.25"/>
    <row r="14" spans="1:14" s="267" customFormat="1" ht="18" x14ac:dyDescent="0.25">
      <c r="D14" s="273">
        <v>1.1000000000000001</v>
      </c>
      <c r="E14" s="272" t="s">
        <v>3553</v>
      </c>
      <c r="F14" s="267">
        <v>16</v>
      </c>
    </row>
    <row r="15" spans="1:14" s="267" customFormat="1" ht="18.75" x14ac:dyDescent="0.3">
      <c r="D15" s="267" t="s">
        <v>3549</v>
      </c>
      <c r="E15" s="285" t="s">
        <v>3551</v>
      </c>
      <c r="F15" s="267">
        <v>5</v>
      </c>
    </row>
    <row r="16" spans="1:14" s="267" customFormat="1" ht="18" x14ac:dyDescent="0.25">
      <c r="D16" s="267" t="s">
        <v>3550</v>
      </c>
      <c r="E16" s="272" t="s">
        <v>3552</v>
      </c>
      <c r="F16" s="267">
        <v>11</v>
      </c>
    </row>
    <row r="17" spans="4:13" s="267" customFormat="1" ht="18" x14ac:dyDescent="0.25">
      <c r="M17" s="289"/>
    </row>
    <row r="18" spans="4:13" s="267" customFormat="1" ht="18" x14ac:dyDescent="0.25">
      <c r="D18" s="273">
        <v>1.2</v>
      </c>
      <c r="E18" s="267" t="s">
        <v>3841</v>
      </c>
    </row>
    <row r="19" spans="4:13" s="267" customFormat="1" ht="18" x14ac:dyDescent="0.25"/>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3801</v>
      </c>
      <c r="F45" s="275" t="s">
        <v>3627</v>
      </c>
      <c r="G45" s="275" t="s">
        <v>3801</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3802</v>
      </c>
      <c r="F75" s="275" t="s">
        <v>3803</v>
      </c>
      <c r="G75" s="275" t="s">
        <v>3804</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58" orientation="portrait" useFirstPageNumber="1" r:id="rId1"/>
  <headerFooter>
    <oddFooter>Page &amp;P</oddFooter>
  </headerFooter>
  <rowBreaks count="1" manualBreakCount="1">
    <brk id="46"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91" zoomScaleNormal="100" zoomScaleSheetLayoutView="91" workbookViewId="0">
      <pane ySplit="6" topLeftCell="A7" activePane="bottomLeft" state="frozen"/>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6.7109375" style="18" customWidth="1"/>
    <col min="5" max="5" width="13.42578125" style="18"/>
    <col min="6" max="6" width="0" style="18" hidden="1" customWidth="1"/>
    <col min="7" max="7" width="13.42578125" style="18"/>
    <col min="8" max="8" width="14.140625" style="18" customWidth="1"/>
    <col min="9" max="9" width="12.7109375" style="18" customWidth="1"/>
    <col min="10" max="10" width="9.85546875" style="18" hidden="1" customWidth="1"/>
    <col min="11" max="11" width="13.5703125" style="18" hidden="1" customWidth="1"/>
    <col min="12" max="12" width="14.5703125" style="18" hidden="1" customWidth="1"/>
    <col min="13" max="13" width="12.7109375" style="18" hidden="1" customWidth="1"/>
    <col min="14" max="14" width="14" style="18" hidden="1" customWidth="1"/>
    <col min="15" max="15" width="12.85546875" style="18" hidden="1" customWidth="1"/>
    <col min="16" max="16" width="14.140625" style="18" hidden="1" customWidth="1"/>
    <col min="17"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2567</v>
      </c>
      <c r="B1" s="313"/>
      <c r="C1" s="313"/>
      <c r="D1" s="313"/>
      <c r="E1" s="313"/>
      <c r="F1" s="313"/>
      <c r="G1" s="313"/>
      <c r="H1" s="313"/>
      <c r="I1" s="313"/>
      <c r="J1" s="313"/>
      <c r="K1" s="313"/>
      <c r="L1" s="313"/>
      <c r="M1" s="313"/>
      <c r="N1" s="313"/>
      <c r="O1" s="313"/>
      <c r="P1" s="313"/>
      <c r="Q1" s="313"/>
      <c r="R1" s="313"/>
      <c r="S1" s="313"/>
      <c r="T1" s="313"/>
      <c r="U1" s="137"/>
      <c r="V1" s="146"/>
      <c r="W1" s="189"/>
      <c r="X1" s="137"/>
      <c r="Y1" s="191"/>
      <c r="Z1" s="189"/>
      <c r="AA1" s="189"/>
    </row>
    <row r="2" spans="1:27" s="141" customFormat="1" ht="18" customHeight="1" x14ac:dyDescent="0.25">
      <c r="A2" s="313" t="s">
        <v>2568</v>
      </c>
      <c r="B2" s="313"/>
      <c r="C2" s="313"/>
      <c r="D2" s="313"/>
      <c r="E2" s="313"/>
      <c r="F2" s="313"/>
      <c r="G2" s="313"/>
      <c r="H2" s="313"/>
      <c r="I2" s="313"/>
      <c r="J2" s="313"/>
      <c r="K2" s="313"/>
      <c r="L2" s="313"/>
      <c r="M2" s="313"/>
      <c r="N2" s="313"/>
      <c r="O2" s="313"/>
      <c r="P2" s="313"/>
      <c r="Q2" s="313"/>
      <c r="R2" s="313"/>
      <c r="S2" s="313"/>
      <c r="T2" s="313"/>
      <c r="U2" s="137"/>
      <c r="V2" s="146"/>
      <c r="W2" s="189"/>
      <c r="X2" s="137"/>
      <c r="Y2" s="191"/>
      <c r="Z2" s="189"/>
      <c r="AA2" s="189"/>
    </row>
    <row r="3" spans="1:27" s="141" customFormat="1" ht="31.5" customHeight="1" x14ac:dyDescent="0.25">
      <c r="A3" s="313" t="s">
        <v>0</v>
      </c>
      <c r="B3" s="313" t="s">
        <v>1</v>
      </c>
      <c r="C3" s="313" t="s">
        <v>55</v>
      </c>
      <c r="D3" s="342" t="s">
        <v>113</v>
      </c>
      <c r="E3" s="313" t="s">
        <v>59</v>
      </c>
      <c r="F3" s="313" t="s">
        <v>2</v>
      </c>
      <c r="G3" s="313" t="s">
        <v>6</v>
      </c>
      <c r="H3" s="313" t="s">
        <v>3</v>
      </c>
      <c r="I3" s="313" t="s">
        <v>4</v>
      </c>
      <c r="J3" s="313"/>
      <c r="K3" s="313"/>
      <c r="L3" s="313"/>
      <c r="M3" s="313"/>
      <c r="N3" s="313"/>
      <c r="O3" s="313"/>
      <c r="P3" s="313"/>
      <c r="Q3" s="313" t="s">
        <v>5</v>
      </c>
      <c r="R3" s="313" t="s">
        <v>6</v>
      </c>
      <c r="S3" s="310" t="s">
        <v>351</v>
      </c>
      <c r="T3" s="313" t="s">
        <v>1016</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42"/>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3"/>
      <c r="D5" s="342"/>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21" customHeight="1" x14ac:dyDescent="0.25">
      <c r="A6" s="313"/>
      <c r="B6" s="313"/>
      <c r="C6" s="313"/>
      <c r="D6" s="342"/>
      <c r="E6" s="313"/>
      <c r="F6" s="313"/>
      <c r="G6" s="313"/>
      <c r="H6" s="313"/>
      <c r="I6" s="190" t="s">
        <v>15</v>
      </c>
      <c r="J6" s="190" t="s">
        <v>16</v>
      </c>
      <c r="K6" s="190" t="s">
        <v>15</v>
      </c>
      <c r="L6" s="190" t="s">
        <v>16</v>
      </c>
      <c r="M6" s="190" t="s">
        <v>15</v>
      </c>
      <c r="N6" s="190" t="s">
        <v>16</v>
      </c>
      <c r="O6" s="190" t="s">
        <v>15</v>
      </c>
      <c r="P6" s="190" t="s">
        <v>16</v>
      </c>
      <c r="Q6" s="313"/>
      <c r="R6" s="313"/>
      <c r="S6" s="312"/>
      <c r="T6" s="313"/>
      <c r="U6" s="316"/>
      <c r="V6" s="316"/>
      <c r="W6" s="316"/>
      <c r="X6" s="316"/>
      <c r="Y6" s="313"/>
      <c r="Z6" s="316"/>
      <c r="AA6" s="319"/>
    </row>
    <row r="7" spans="1:27" ht="72" x14ac:dyDescent="0.25">
      <c r="A7" s="128" t="s">
        <v>2481</v>
      </c>
      <c r="B7" s="18" t="s">
        <v>820</v>
      </c>
      <c r="C7" s="18" t="s">
        <v>986</v>
      </c>
      <c r="D7" s="18" t="s">
        <v>2621</v>
      </c>
      <c r="E7" s="128" t="s">
        <v>1017</v>
      </c>
      <c r="F7" s="18" t="s">
        <v>1018</v>
      </c>
      <c r="G7" s="18" t="s">
        <v>1262</v>
      </c>
      <c r="H7" s="128" t="s">
        <v>2642</v>
      </c>
      <c r="I7" s="128" t="s">
        <v>1019</v>
      </c>
      <c r="J7" s="128" t="s">
        <v>539</v>
      </c>
      <c r="K7" s="128" t="s">
        <v>1020</v>
      </c>
      <c r="L7" s="128"/>
      <c r="M7" s="128" t="s">
        <v>1080</v>
      </c>
      <c r="N7" s="128"/>
      <c r="O7" s="128" t="s">
        <v>1081</v>
      </c>
      <c r="P7" s="128"/>
      <c r="Q7" s="18" t="s">
        <v>1464</v>
      </c>
      <c r="R7" s="18" t="s">
        <v>539</v>
      </c>
      <c r="S7" s="18" t="s">
        <v>1262</v>
      </c>
      <c r="T7" s="18" t="s">
        <v>539</v>
      </c>
      <c r="U7" s="134" t="s">
        <v>2812</v>
      </c>
      <c r="V7" s="134" t="s">
        <v>2647</v>
      </c>
      <c r="W7" s="134"/>
      <c r="X7" s="134"/>
      <c r="Y7" s="18" t="s">
        <v>1464</v>
      </c>
      <c r="Z7" s="134" t="s">
        <v>74</v>
      </c>
      <c r="AA7" s="134" t="s">
        <v>2813</v>
      </c>
    </row>
    <row r="8" spans="1:27" ht="156" x14ac:dyDescent="0.25">
      <c r="A8" s="128" t="s">
        <v>2482</v>
      </c>
      <c r="B8" s="18" t="s">
        <v>820</v>
      </c>
      <c r="C8" s="18" t="s">
        <v>586</v>
      </c>
      <c r="D8" s="18" t="s">
        <v>2621</v>
      </c>
      <c r="E8" s="9" t="s">
        <v>1021</v>
      </c>
      <c r="F8" s="9" t="s">
        <v>1022</v>
      </c>
      <c r="G8" s="18" t="s">
        <v>1262</v>
      </c>
      <c r="H8" s="131" t="s">
        <v>1023</v>
      </c>
      <c r="I8" s="18" t="s">
        <v>1024</v>
      </c>
      <c r="J8" s="18" t="s">
        <v>539</v>
      </c>
      <c r="Q8" s="18" t="s">
        <v>1464</v>
      </c>
      <c r="R8" s="18" t="s">
        <v>539</v>
      </c>
      <c r="S8" s="18" t="s">
        <v>1262</v>
      </c>
      <c r="T8" s="18" t="s">
        <v>539</v>
      </c>
      <c r="U8" s="134" t="s">
        <v>2814</v>
      </c>
      <c r="V8" s="134" t="s">
        <v>2649</v>
      </c>
      <c r="W8" s="134" t="s">
        <v>2815</v>
      </c>
      <c r="X8" s="134" t="s">
        <v>2816</v>
      </c>
      <c r="Y8" s="18" t="s">
        <v>1464</v>
      </c>
      <c r="Z8" s="134" t="s">
        <v>74</v>
      </c>
      <c r="AA8" s="134" t="s">
        <v>2817</v>
      </c>
    </row>
    <row r="9" spans="1:27" ht="156" x14ac:dyDescent="0.25">
      <c r="A9" s="128" t="s">
        <v>2483</v>
      </c>
      <c r="C9" s="18" t="s">
        <v>586</v>
      </c>
      <c r="D9" s="18" t="s">
        <v>2621</v>
      </c>
      <c r="E9" s="9" t="s">
        <v>1025</v>
      </c>
      <c r="F9" s="9" t="s">
        <v>1022</v>
      </c>
      <c r="G9" s="18" t="s">
        <v>1262</v>
      </c>
      <c r="H9" s="131" t="s">
        <v>1023</v>
      </c>
      <c r="I9" s="18" t="s">
        <v>1024</v>
      </c>
      <c r="J9" s="18" t="s">
        <v>539</v>
      </c>
      <c r="Q9" s="18" t="s">
        <v>1464</v>
      </c>
      <c r="R9" s="18" t="s">
        <v>539</v>
      </c>
      <c r="S9" s="18" t="s">
        <v>1262</v>
      </c>
      <c r="T9" s="18" t="s">
        <v>539</v>
      </c>
      <c r="U9" s="134" t="s">
        <v>2814</v>
      </c>
      <c r="V9" s="134" t="s">
        <v>2649</v>
      </c>
      <c r="W9" s="134" t="s">
        <v>2815</v>
      </c>
      <c r="X9" s="134" t="s">
        <v>2816</v>
      </c>
      <c r="Y9" s="18" t="s">
        <v>1464</v>
      </c>
      <c r="Z9" s="134" t="s">
        <v>74</v>
      </c>
      <c r="AA9" s="134" t="s">
        <v>2817</v>
      </c>
    </row>
    <row r="10" spans="1:27" ht="156" x14ac:dyDescent="0.25">
      <c r="A10" s="128" t="s">
        <v>2484</v>
      </c>
      <c r="B10" s="18" t="s">
        <v>820</v>
      </c>
      <c r="C10" s="18" t="s">
        <v>1026</v>
      </c>
      <c r="D10" s="18" t="s">
        <v>2621</v>
      </c>
      <c r="E10" s="18" t="s">
        <v>1027</v>
      </c>
      <c r="F10" s="18" t="s">
        <v>1028</v>
      </c>
      <c r="G10" s="18" t="s">
        <v>1262</v>
      </c>
      <c r="H10" s="18" t="s">
        <v>1029</v>
      </c>
      <c r="I10" s="18" t="s">
        <v>1029</v>
      </c>
      <c r="J10" s="18" t="s">
        <v>539</v>
      </c>
      <c r="K10" s="18" t="s">
        <v>1029</v>
      </c>
      <c r="L10" s="18" t="s">
        <v>539</v>
      </c>
      <c r="M10" s="18" t="s">
        <v>1029</v>
      </c>
      <c r="N10" s="18" t="s">
        <v>539</v>
      </c>
      <c r="O10" s="18" t="s">
        <v>1029</v>
      </c>
      <c r="P10" s="18" t="s">
        <v>539</v>
      </c>
      <c r="Q10" s="9"/>
      <c r="R10" s="18" t="s">
        <v>539</v>
      </c>
      <c r="S10" s="18" t="s">
        <v>352</v>
      </c>
      <c r="T10" s="18" t="s">
        <v>57</v>
      </c>
      <c r="U10" s="134"/>
      <c r="V10" s="134" t="s">
        <v>2648</v>
      </c>
      <c r="W10" s="134" t="s">
        <v>2818</v>
      </c>
      <c r="X10" s="134" t="s">
        <v>2819</v>
      </c>
      <c r="Y10" s="9"/>
      <c r="Z10" s="134" t="s">
        <v>74</v>
      </c>
      <c r="AA10" s="134"/>
    </row>
    <row r="11" spans="1:27" s="177" customFormat="1" ht="348" x14ac:dyDescent="0.25">
      <c r="A11" s="128" t="s">
        <v>2485</v>
      </c>
      <c r="B11" s="18" t="s">
        <v>820</v>
      </c>
      <c r="C11" s="18" t="s">
        <v>1030</v>
      </c>
      <c r="D11" s="18" t="s">
        <v>2621</v>
      </c>
      <c r="E11" s="18" t="s">
        <v>1031</v>
      </c>
      <c r="F11" s="18" t="s">
        <v>1032</v>
      </c>
      <c r="G11" s="253">
        <v>40552</v>
      </c>
      <c r="H11" s="9" t="s">
        <v>1033</v>
      </c>
      <c r="I11" s="19">
        <v>500</v>
      </c>
      <c r="J11" s="19">
        <v>3500000</v>
      </c>
      <c r="K11" s="126">
        <v>500</v>
      </c>
      <c r="L11" s="19">
        <v>7000000</v>
      </c>
      <c r="M11" s="126">
        <v>500</v>
      </c>
      <c r="N11" s="19">
        <v>10500000</v>
      </c>
      <c r="O11" s="126">
        <v>500</v>
      </c>
      <c r="P11" s="19">
        <v>14000000</v>
      </c>
      <c r="Q11" s="19">
        <v>14000000</v>
      </c>
      <c r="R11" s="20" t="s">
        <v>1034</v>
      </c>
      <c r="S11" s="20" t="s">
        <v>353</v>
      </c>
      <c r="T11" s="21" t="s">
        <v>636</v>
      </c>
      <c r="U11" s="134">
        <v>910</v>
      </c>
      <c r="V11" s="134" t="s">
        <v>2650</v>
      </c>
      <c r="W11" s="134" t="s">
        <v>2820</v>
      </c>
      <c r="X11" s="134" t="s">
        <v>2821</v>
      </c>
      <c r="Y11" s="19">
        <v>14000000</v>
      </c>
      <c r="Z11" s="194">
        <v>3111750</v>
      </c>
      <c r="AA11" s="134" t="s">
        <v>2822</v>
      </c>
    </row>
    <row r="12" spans="1:27" s="177" customFormat="1" ht="180" x14ac:dyDescent="0.25">
      <c r="A12" s="128" t="s">
        <v>2486</v>
      </c>
      <c r="B12" s="18" t="s">
        <v>820</v>
      </c>
      <c r="C12" s="18" t="s">
        <v>1035</v>
      </c>
      <c r="D12" s="18" t="s">
        <v>2621</v>
      </c>
      <c r="E12" s="18" t="s">
        <v>1036</v>
      </c>
      <c r="F12" s="18" t="s">
        <v>1037</v>
      </c>
      <c r="G12" s="18">
        <v>26</v>
      </c>
      <c r="H12" s="10" t="s">
        <v>1038</v>
      </c>
      <c r="I12" s="19" t="s">
        <v>1039</v>
      </c>
      <c r="J12" s="19">
        <v>50000</v>
      </c>
      <c r="K12" s="19" t="s">
        <v>1040</v>
      </c>
      <c r="L12" s="19">
        <v>150000</v>
      </c>
      <c r="M12" s="18" t="s">
        <v>1041</v>
      </c>
      <c r="N12" s="18">
        <v>0</v>
      </c>
      <c r="O12" s="18" t="s">
        <v>1042</v>
      </c>
      <c r="P12" s="19">
        <v>300000</v>
      </c>
      <c r="Q12" s="19">
        <v>300000</v>
      </c>
      <c r="R12" s="22" t="s">
        <v>1043</v>
      </c>
      <c r="S12" s="22" t="s">
        <v>353</v>
      </c>
      <c r="T12" s="21" t="s">
        <v>636</v>
      </c>
      <c r="U12" s="134" t="s">
        <v>2823</v>
      </c>
      <c r="V12" s="134" t="s">
        <v>2649</v>
      </c>
      <c r="W12" s="134" t="s">
        <v>2824</v>
      </c>
      <c r="X12" s="134"/>
      <c r="Y12" s="19">
        <v>300000</v>
      </c>
      <c r="Z12" s="134" t="s">
        <v>74</v>
      </c>
      <c r="AA12" s="134" t="s">
        <v>2825</v>
      </c>
    </row>
    <row r="13" spans="1:27" s="177" customFormat="1" ht="72" x14ac:dyDescent="0.25">
      <c r="A13" s="128" t="s">
        <v>2487</v>
      </c>
      <c r="B13" s="18" t="s">
        <v>354</v>
      </c>
      <c r="C13" s="176" t="s">
        <v>355</v>
      </c>
      <c r="D13" s="18" t="s">
        <v>2621</v>
      </c>
      <c r="E13" s="18" t="s">
        <v>1044</v>
      </c>
      <c r="F13" s="9" t="s">
        <v>1045</v>
      </c>
      <c r="G13" s="9" t="s">
        <v>40</v>
      </c>
      <c r="H13" s="128" t="s">
        <v>1046</v>
      </c>
      <c r="I13" s="152">
        <v>0.55000000000000004</v>
      </c>
      <c r="J13" s="178">
        <f>1019406</f>
        <v>1019406</v>
      </c>
      <c r="K13" s="152">
        <v>0.54</v>
      </c>
      <c r="L13" s="178" t="s">
        <v>2021</v>
      </c>
      <c r="M13" s="152">
        <v>0.53</v>
      </c>
      <c r="N13" s="178" t="s">
        <v>2022</v>
      </c>
      <c r="O13" s="152">
        <v>0.5</v>
      </c>
      <c r="P13" s="19">
        <v>25019406</v>
      </c>
      <c r="Q13" s="19">
        <v>25019406</v>
      </c>
      <c r="R13" s="20" t="s">
        <v>40</v>
      </c>
      <c r="S13" s="20" t="s">
        <v>353</v>
      </c>
      <c r="T13" s="21" t="s">
        <v>636</v>
      </c>
      <c r="U13" s="195">
        <v>0.54</v>
      </c>
      <c r="V13" s="134" t="s">
        <v>2650</v>
      </c>
      <c r="W13" s="134"/>
      <c r="X13" s="134"/>
      <c r="Y13" s="19">
        <v>25019406</v>
      </c>
      <c r="Z13" s="134" t="s">
        <v>74</v>
      </c>
      <c r="AA13" s="134" t="s">
        <v>2826</v>
      </c>
    </row>
    <row r="14" spans="1:27" s="177" customFormat="1" ht="72" x14ac:dyDescent="0.25">
      <c r="A14" s="128" t="s">
        <v>2488</v>
      </c>
      <c r="B14" s="18" t="s">
        <v>820</v>
      </c>
      <c r="C14" s="18" t="s">
        <v>586</v>
      </c>
      <c r="D14" s="18" t="s">
        <v>2621</v>
      </c>
      <c r="E14" s="18" t="s">
        <v>1047</v>
      </c>
      <c r="F14" s="18" t="s">
        <v>399</v>
      </c>
      <c r="G14" s="18" t="s">
        <v>56</v>
      </c>
      <c r="H14" s="10" t="s">
        <v>1048</v>
      </c>
      <c r="I14" s="19" t="s">
        <v>1049</v>
      </c>
      <c r="J14" s="19">
        <v>918399</v>
      </c>
      <c r="K14" s="19" t="s">
        <v>1049</v>
      </c>
      <c r="L14" s="19" t="s">
        <v>2023</v>
      </c>
      <c r="M14" s="19" t="s">
        <v>1049</v>
      </c>
      <c r="N14" s="19" t="s">
        <v>2024</v>
      </c>
      <c r="O14" s="19" t="s">
        <v>2643</v>
      </c>
      <c r="P14" s="19">
        <v>3673594</v>
      </c>
      <c r="Q14" s="19">
        <v>3673594</v>
      </c>
      <c r="R14" s="20" t="s">
        <v>56</v>
      </c>
      <c r="S14" s="20" t="s">
        <v>353</v>
      </c>
      <c r="T14" s="21" t="s">
        <v>636</v>
      </c>
      <c r="U14" s="134" t="s">
        <v>2827</v>
      </c>
      <c r="V14" s="134" t="s">
        <v>2650</v>
      </c>
      <c r="W14" s="134"/>
      <c r="X14" s="134"/>
      <c r="Y14" s="19">
        <v>3673594</v>
      </c>
      <c r="Z14" s="134" t="s">
        <v>74</v>
      </c>
      <c r="AA14" s="134" t="s">
        <v>2828</v>
      </c>
    </row>
    <row r="15" spans="1:27" s="177" customFormat="1" ht="132" x14ac:dyDescent="0.25">
      <c r="A15" s="128" t="s">
        <v>2489</v>
      </c>
      <c r="B15" s="18" t="s">
        <v>820</v>
      </c>
      <c r="C15" s="176" t="s">
        <v>1050</v>
      </c>
      <c r="D15" s="18" t="s">
        <v>2621</v>
      </c>
      <c r="E15" s="18" t="s">
        <v>1051</v>
      </c>
      <c r="F15" s="18">
        <v>0</v>
      </c>
      <c r="G15" s="18">
        <v>18</v>
      </c>
      <c r="H15" s="10" t="s">
        <v>2646</v>
      </c>
      <c r="I15" s="19" t="s">
        <v>1052</v>
      </c>
      <c r="J15" s="19">
        <v>50000</v>
      </c>
      <c r="K15" s="19" t="s">
        <v>1053</v>
      </c>
      <c r="L15" s="19">
        <v>400000</v>
      </c>
      <c r="M15" s="10" t="s">
        <v>2026</v>
      </c>
      <c r="N15" s="18"/>
      <c r="O15" s="9" t="s">
        <v>1503</v>
      </c>
      <c r="P15" s="18"/>
      <c r="Q15" s="19">
        <v>400000</v>
      </c>
      <c r="R15" s="20" t="s">
        <v>1054</v>
      </c>
      <c r="S15" s="20" t="s">
        <v>353</v>
      </c>
      <c r="T15" s="21" t="s">
        <v>636</v>
      </c>
      <c r="U15" s="134" t="s">
        <v>2829</v>
      </c>
      <c r="V15" s="134" t="s">
        <v>2649</v>
      </c>
      <c r="W15" s="134" t="s">
        <v>2830</v>
      </c>
      <c r="X15" s="134" t="s">
        <v>2831</v>
      </c>
      <c r="Y15" s="19">
        <v>400000</v>
      </c>
      <c r="Z15" s="134" t="s">
        <v>74</v>
      </c>
      <c r="AA15" s="134" t="s">
        <v>2832</v>
      </c>
    </row>
    <row r="16" spans="1:27" s="179" customFormat="1" ht="144" x14ac:dyDescent="0.25">
      <c r="A16" s="128" t="s">
        <v>2490</v>
      </c>
      <c r="B16" s="9" t="s">
        <v>820</v>
      </c>
      <c r="C16" s="176" t="s">
        <v>1055</v>
      </c>
      <c r="D16" s="18" t="s">
        <v>2621</v>
      </c>
      <c r="E16" s="9" t="s">
        <v>1056</v>
      </c>
      <c r="F16" s="9" t="s">
        <v>1057</v>
      </c>
      <c r="G16" s="9">
        <v>20</v>
      </c>
      <c r="H16" s="10" t="s">
        <v>1058</v>
      </c>
      <c r="I16" s="10" t="s">
        <v>1059</v>
      </c>
      <c r="J16" s="10">
        <v>30000</v>
      </c>
      <c r="K16" s="10" t="s">
        <v>1060</v>
      </c>
      <c r="L16" s="19">
        <v>486667</v>
      </c>
      <c r="M16" s="10">
        <v>943334</v>
      </c>
      <c r="N16" s="19">
        <v>456667</v>
      </c>
      <c r="O16" s="10" t="s">
        <v>1061</v>
      </c>
      <c r="P16" s="10">
        <v>1410000</v>
      </c>
      <c r="Q16" s="10">
        <v>1410000</v>
      </c>
      <c r="R16" s="11" t="s">
        <v>1062</v>
      </c>
      <c r="S16" s="11" t="s">
        <v>353</v>
      </c>
      <c r="T16" s="9" t="s">
        <v>636</v>
      </c>
      <c r="U16" s="134" t="s">
        <v>2833</v>
      </c>
      <c r="V16" s="134" t="s">
        <v>2649</v>
      </c>
      <c r="W16" s="134" t="s">
        <v>2834</v>
      </c>
      <c r="X16" s="134"/>
      <c r="Y16" s="10">
        <v>1410000</v>
      </c>
      <c r="Z16" s="134" t="s">
        <v>74</v>
      </c>
      <c r="AA16" s="134" t="s">
        <v>2835</v>
      </c>
    </row>
    <row r="17" spans="1:27" s="177" customFormat="1" ht="72" x14ac:dyDescent="0.25">
      <c r="A17" s="128" t="s">
        <v>2491</v>
      </c>
      <c r="B17" s="18" t="s">
        <v>820</v>
      </c>
      <c r="C17" s="9" t="s">
        <v>1063</v>
      </c>
      <c r="D17" s="18" t="s">
        <v>2621</v>
      </c>
      <c r="E17" s="18" t="s">
        <v>1064</v>
      </c>
      <c r="F17" s="9" t="s">
        <v>1065</v>
      </c>
      <c r="G17" s="9" t="s">
        <v>3560</v>
      </c>
      <c r="H17" s="10" t="s">
        <v>1066</v>
      </c>
      <c r="I17" s="19" t="s">
        <v>1067</v>
      </c>
      <c r="J17" s="180">
        <v>159792.45000000001</v>
      </c>
      <c r="K17" s="19"/>
      <c r="L17" s="18"/>
      <c r="M17" s="18"/>
      <c r="N17" s="18"/>
      <c r="O17" s="18"/>
      <c r="P17" s="18"/>
      <c r="Q17" s="19">
        <v>200000</v>
      </c>
      <c r="R17" s="20" t="s">
        <v>1068</v>
      </c>
      <c r="S17" s="20" t="s">
        <v>353</v>
      </c>
      <c r="T17" s="21" t="s">
        <v>636</v>
      </c>
      <c r="U17" s="134" t="s">
        <v>2836</v>
      </c>
      <c r="V17" s="134" t="s">
        <v>2647</v>
      </c>
      <c r="W17" s="134"/>
      <c r="X17" s="134"/>
      <c r="Y17" s="19">
        <v>200000</v>
      </c>
      <c r="Z17" s="194">
        <v>70880</v>
      </c>
      <c r="AA17" s="134" t="s">
        <v>2837</v>
      </c>
    </row>
    <row r="18" spans="1:27" s="165" customFormat="1" ht="132" x14ac:dyDescent="0.25">
      <c r="A18" s="128" t="s">
        <v>2492</v>
      </c>
      <c r="B18" s="9" t="s">
        <v>820</v>
      </c>
      <c r="C18" s="164" t="s">
        <v>1069</v>
      </c>
      <c r="D18" s="18" t="s">
        <v>2621</v>
      </c>
      <c r="E18" s="128" t="s">
        <v>1389</v>
      </c>
      <c r="F18" s="9" t="s">
        <v>1070</v>
      </c>
      <c r="G18" s="9" t="s">
        <v>56</v>
      </c>
      <c r="H18" s="128" t="s">
        <v>1483</v>
      </c>
      <c r="I18" s="9" t="s">
        <v>1392</v>
      </c>
      <c r="J18" s="9">
        <v>0</v>
      </c>
      <c r="K18" s="19" t="s">
        <v>1484</v>
      </c>
      <c r="L18" s="19">
        <v>800000</v>
      </c>
      <c r="M18" s="19" t="s">
        <v>2644</v>
      </c>
      <c r="N18" s="19">
        <v>2000000</v>
      </c>
      <c r="O18" s="19" t="s">
        <v>2645</v>
      </c>
      <c r="P18" s="19">
        <v>3000000</v>
      </c>
      <c r="Q18" s="19">
        <v>3000000</v>
      </c>
      <c r="R18" s="11" t="s">
        <v>56</v>
      </c>
      <c r="S18" s="11"/>
      <c r="T18" s="9" t="s">
        <v>636</v>
      </c>
      <c r="U18" s="134" t="s">
        <v>2838</v>
      </c>
      <c r="V18" s="134" t="s">
        <v>2647</v>
      </c>
      <c r="W18" s="134"/>
      <c r="X18" s="134"/>
      <c r="Y18" s="10">
        <v>3000000</v>
      </c>
      <c r="Z18" s="134" t="s">
        <v>74</v>
      </c>
      <c r="AA18" s="134" t="s">
        <v>2839</v>
      </c>
    </row>
    <row r="19" spans="1:27" s="165" customFormat="1" ht="132" x14ac:dyDescent="0.25">
      <c r="A19" s="128" t="s">
        <v>2493</v>
      </c>
      <c r="B19" s="9" t="s">
        <v>820</v>
      </c>
      <c r="C19" s="164" t="s">
        <v>1069</v>
      </c>
      <c r="D19" s="18" t="s">
        <v>2621</v>
      </c>
      <c r="E19" s="128" t="s">
        <v>1388</v>
      </c>
      <c r="F19" s="9" t="s">
        <v>1481</v>
      </c>
      <c r="G19" s="9">
        <v>35</v>
      </c>
      <c r="H19" s="128" t="s">
        <v>1390</v>
      </c>
      <c r="I19" s="9" t="s">
        <v>1391</v>
      </c>
      <c r="J19" s="9">
        <v>0</v>
      </c>
      <c r="K19" s="9" t="s">
        <v>1393</v>
      </c>
      <c r="L19" s="10"/>
      <c r="M19" s="9" t="s">
        <v>1394</v>
      </c>
      <c r="N19" s="10">
        <v>1000000</v>
      </c>
      <c r="O19" s="9"/>
      <c r="P19" s="10"/>
      <c r="Q19" s="10">
        <v>1000000</v>
      </c>
      <c r="R19" s="11" t="s">
        <v>1482</v>
      </c>
      <c r="S19" s="11" t="s">
        <v>353</v>
      </c>
      <c r="T19" s="9" t="s">
        <v>636</v>
      </c>
      <c r="U19" s="134" t="s">
        <v>2840</v>
      </c>
      <c r="V19" s="134" t="s">
        <v>2649</v>
      </c>
      <c r="W19" s="134" t="s">
        <v>2841</v>
      </c>
      <c r="X19" s="134"/>
      <c r="Y19" s="10">
        <v>1000000</v>
      </c>
      <c r="Z19" s="134" t="s">
        <v>74</v>
      </c>
      <c r="AA19" s="134"/>
    </row>
    <row r="20" spans="1:27" s="177" customFormat="1" ht="108" x14ac:dyDescent="0.25">
      <c r="A20" s="128" t="s">
        <v>2494</v>
      </c>
      <c r="B20" s="18" t="s">
        <v>820</v>
      </c>
      <c r="C20" s="18" t="s">
        <v>986</v>
      </c>
      <c r="D20" s="18" t="s">
        <v>2621</v>
      </c>
      <c r="E20" s="9" t="s">
        <v>1071</v>
      </c>
      <c r="F20" s="18" t="s">
        <v>1072</v>
      </c>
      <c r="G20" s="18">
        <v>16</v>
      </c>
      <c r="H20" s="10" t="s">
        <v>1073</v>
      </c>
      <c r="I20" s="10" t="s">
        <v>1074</v>
      </c>
      <c r="J20" s="10"/>
      <c r="K20" s="10" t="s">
        <v>1075</v>
      </c>
      <c r="L20" s="9">
        <v>100000</v>
      </c>
      <c r="M20" s="18" t="s">
        <v>1076</v>
      </c>
      <c r="N20" s="9">
        <v>400000</v>
      </c>
      <c r="O20" s="9" t="s">
        <v>1077</v>
      </c>
      <c r="P20" s="9">
        <v>500000</v>
      </c>
      <c r="Q20" s="10">
        <v>500000</v>
      </c>
      <c r="R20" s="11" t="s">
        <v>1078</v>
      </c>
      <c r="S20" s="11" t="s">
        <v>353</v>
      </c>
      <c r="T20" s="21" t="s">
        <v>636</v>
      </c>
      <c r="U20" s="134" t="s">
        <v>74</v>
      </c>
      <c r="V20" s="134" t="s">
        <v>2648</v>
      </c>
      <c r="W20" s="135" t="s">
        <v>2842</v>
      </c>
      <c r="X20" s="134" t="s">
        <v>2843</v>
      </c>
      <c r="Y20" s="10">
        <v>500000</v>
      </c>
      <c r="Z20" s="194">
        <v>102577</v>
      </c>
      <c r="AA20" s="134"/>
    </row>
    <row r="21" spans="1:27" s="177" customFormat="1" ht="108" x14ac:dyDescent="0.25">
      <c r="A21" s="128" t="s">
        <v>2495</v>
      </c>
      <c r="B21" s="18" t="s">
        <v>820</v>
      </c>
      <c r="C21" s="18" t="s">
        <v>986</v>
      </c>
      <c r="D21" s="18" t="s">
        <v>2621</v>
      </c>
      <c r="E21" s="18" t="s">
        <v>1082</v>
      </c>
      <c r="F21" s="9" t="s">
        <v>1083</v>
      </c>
      <c r="G21" s="9">
        <v>10</v>
      </c>
      <c r="H21" s="10" t="s">
        <v>1073</v>
      </c>
      <c r="I21" s="10" t="s">
        <v>1074</v>
      </c>
      <c r="J21" s="10">
        <v>20000</v>
      </c>
      <c r="K21" s="10" t="s">
        <v>1075</v>
      </c>
      <c r="L21" s="9">
        <v>170000</v>
      </c>
      <c r="M21" s="18" t="s">
        <v>1076</v>
      </c>
      <c r="N21" s="9">
        <v>340000</v>
      </c>
      <c r="O21" s="9" t="s">
        <v>1077</v>
      </c>
      <c r="P21" s="9">
        <v>500000</v>
      </c>
      <c r="Q21" s="10">
        <v>500000</v>
      </c>
      <c r="R21" s="20" t="s">
        <v>1084</v>
      </c>
      <c r="S21" s="20" t="s">
        <v>353</v>
      </c>
      <c r="T21" s="21" t="s">
        <v>636</v>
      </c>
      <c r="U21" s="134" t="s">
        <v>74</v>
      </c>
      <c r="V21" s="134" t="s">
        <v>2648</v>
      </c>
      <c r="W21" s="135" t="s">
        <v>2842</v>
      </c>
      <c r="X21" s="134" t="s">
        <v>2843</v>
      </c>
      <c r="Y21" s="10">
        <v>500000</v>
      </c>
      <c r="Z21" s="196">
        <v>470944</v>
      </c>
      <c r="AA21" s="135"/>
    </row>
    <row r="22" spans="1:27" s="165" customFormat="1" ht="144" x14ac:dyDescent="0.25">
      <c r="A22" s="128" t="s">
        <v>2496</v>
      </c>
      <c r="B22" s="9" t="s">
        <v>820</v>
      </c>
      <c r="C22" s="9" t="s">
        <v>1035</v>
      </c>
      <c r="D22" s="18" t="s">
        <v>2621</v>
      </c>
      <c r="E22" s="9" t="s">
        <v>1085</v>
      </c>
      <c r="F22" s="9" t="s">
        <v>1086</v>
      </c>
      <c r="G22" s="9">
        <v>29</v>
      </c>
      <c r="H22" s="10" t="s">
        <v>1087</v>
      </c>
      <c r="I22" s="10" t="s">
        <v>1088</v>
      </c>
      <c r="J22" s="10">
        <v>100000</v>
      </c>
      <c r="K22" s="10" t="s">
        <v>1089</v>
      </c>
      <c r="L22" s="9" t="s">
        <v>796</v>
      </c>
      <c r="M22" s="10" t="s">
        <v>1090</v>
      </c>
      <c r="N22" s="9" t="s">
        <v>2025</v>
      </c>
      <c r="O22" s="10" t="s">
        <v>1091</v>
      </c>
      <c r="P22" s="10">
        <v>12500000</v>
      </c>
      <c r="Q22" s="10">
        <v>12500000</v>
      </c>
      <c r="R22" s="11" t="s">
        <v>755</v>
      </c>
      <c r="S22" s="11" t="s">
        <v>353</v>
      </c>
      <c r="T22" s="9" t="s">
        <v>636</v>
      </c>
      <c r="U22" s="134" t="s">
        <v>2844</v>
      </c>
      <c r="V22" s="134" t="s">
        <v>2649</v>
      </c>
      <c r="W22" s="135" t="s">
        <v>2845</v>
      </c>
      <c r="X22" s="134"/>
      <c r="Y22" s="10">
        <v>12500000</v>
      </c>
      <c r="Z22" s="135" t="s">
        <v>74</v>
      </c>
      <c r="AA22" s="135" t="s">
        <v>2846</v>
      </c>
    </row>
    <row r="23" spans="1:27" ht="168" x14ac:dyDescent="0.25">
      <c r="A23" s="128" t="s">
        <v>2497</v>
      </c>
      <c r="B23" s="18" t="s">
        <v>207</v>
      </c>
      <c r="C23" s="18" t="s">
        <v>208</v>
      </c>
      <c r="D23" s="18" t="s">
        <v>2621</v>
      </c>
      <c r="E23" s="18" t="s">
        <v>362</v>
      </c>
      <c r="G23" s="18" t="s">
        <v>1262</v>
      </c>
      <c r="H23" s="18" t="s">
        <v>368</v>
      </c>
      <c r="I23" s="18" t="s">
        <v>1262</v>
      </c>
      <c r="J23" s="145"/>
      <c r="K23" s="18" t="s">
        <v>368</v>
      </c>
      <c r="L23" s="145"/>
      <c r="M23" s="18" t="s">
        <v>1262</v>
      </c>
      <c r="N23" s="145"/>
      <c r="O23" s="18" t="s">
        <v>1262</v>
      </c>
      <c r="P23" s="145"/>
      <c r="Q23" s="18" t="s">
        <v>1262</v>
      </c>
      <c r="R23" s="18" t="s">
        <v>1262</v>
      </c>
      <c r="S23" s="18" t="s">
        <v>1262</v>
      </c>
      <c r="T23" s="18" t="s">
        <v>1262</v>
      </c>
      <c r="U23" s="134"/>
      <c r="V23" s="134" t="s">
        <v>2654</v>
      </c>
      <c r="X23" s="134"/>
      <c r="Y23" s="10"/>
      <c r="Z23" s="135" t="s">
        <v>74</v>
      </c>
    </row>
    <row r="24" spans="1:27" ht="132" x14ac:dyDescent="0.25">
      <c r="A24" s="128" t="s">
        <v>2498</v>
      </c>
      <c r="B24" s="18" t="s">
        <v>354</v>
      </c>
      <c r="C24" s="18" t="s">
        <v>355</v>
      </c>
      <c r="D24" s="18" t="s">
        <v>2621</v>
      </c>
      <c r="E24" s="18" t="s">
        <v>356</v>
      </c>
      <c r="G24" s="18" t="s">
        <v>1262</v>
      </c>
      <c r="H24" s="18" t="s">
        <v>358</v>
      </c>
      <c r="I24" s="18" t="s">
        <v>1262</v>
      </c>
      <c r="J24" s="145"/>
      <c r="K24" s="18" t="s">
        <v>358</v>
      </c>
      <c r="L24" s="145"/>
      <c r="M24" s="18" t="s">
        <v>1262</v>
      </c>
      <c r="N24" s="145"/>
      <c r="O24" s="18" t="s">
        <v>1262</v>
      </c>
      <c r="P24" s="145"/>
      <c r="Q24" s="18" t="s">
        <v>1262</v>
      </c>
      <c r="R24" s="18" t="s">
        <v>1262</v>
      </c>
      <c r="S24" s="18" t="s">
        <v>1262</v>
      </c>
      <c r="T24" s="18" t="s">
        <v>1262</v>
      </c>
      <c r="U24" s="134"/>
      <c r="V24" s="134" t="s">
        <v>2654</v>
      </c>
      <c r="X24" s="134"/>
      <c r="Y24" s="8"/>
      <c r="Z24" s="135" t="s">
        <v>74</v>
      </c>
    </row>
    <row r="25" spans="1:27" ht="144" x14ac:dyDescent="0.25">
      <c r="A25" s="128" t="s">
        <v>2499</v>
      </c>
      <c r="B25" s="18" t="s">
        <v>354</v>
      </c>
      <c r="C25" s="18" t="s">
        <v>355</v>
      </c>
      <c r="D25" s="18" t="s">
        <v>2621</v>
      </c>
      <c r="E25" s="18" t="s">
        <v>361</v>
      </c>
      <c r="G25" s="18" t="s">
        <v>1262</v>
      </c>
      <c r="H25" s="18" t="s">
        <v>359</v>
      </c>
      <c r="I25" s="18" t="s">
        <v>359</v>
      </c>
      <c r="J25" s="145"/>
      <c r="K25" s="18" t="s">
        <v>359</v>
      </c>
      <c r="L25" s="145"/>
      <c r="M25" s="18" t="s">
        <v>359</v>
      </c>
      <c r="N25" s="145"/>
      <c r="O25" s="18" t="s">
        <v>359</v>
      </c>
      <c r="P25" s="145"/>
      <c r="Q25" s="18" t="s">
        <v>1262</v>
      </c>
      <c r="R25" s="18" t="s">
        <v>1262</v>
      </c>
      <c r="S25" s="18" t="s">
        <v>1262</v>
      </c>
      <c r="T25" s="18" t="s">
        <v>1262</v>
      </c>
      <c r="V25" s="134" t="s">
        <v>2654</v>
      </c>
      <c r="Y25" s="18" t="s">
        <v>1262</v>
      </c>
    </row>
    <row r="26" spans="1:27" ht="276" x14ac:dyDescent="0.25">
      <c r="A26" s="128" t="s">
        <v>2500</v>
      </c>
      <c r="B26" s="18" t="s">
        <v>207</v>
      </c>
      <c r="C26" s="18" t="s">
        <v>208</v>
      </c>
      <c r="D26" s="18" t="s">
        <v>2621</v>
      </c>
      <c r="E26" s="18" t="s">
        <v>360</v>
      </c>
      <c r="G26" s="18" t="s">
        <v>1262</v>
      </c>
      <c r="H26" s="18" t="s">
        <v>363</v>
      </c>
      <c r="I26" s="18" t="s">
        <v>1404</v>
      </c>
      <c r="J26" s="145"/>
      <c r="K26" s="18" t="s">
        <v>1404</v>
      </c>
      <c r="L26" s="145"/>
      <c r="M26" s="18" t="s">
        <v>1404</v>
      </c>
      <c r="N26" s="145"/>
      <c r="O26" s="18" t="s">
        <v>1404</v>
      </c>
      <c r="P26" s="145"/>
      <c r="Q26" s="18" t="s">
        <v>1262</v>
      </c>
      <c r="R26" s="18" t="s">
        <v>1262</v>
      </c>
      <c r="S26" s="18" t="s">
        <v>1262</v>
      </c>
      <c r="T26" s="18" t="s">
        <v>1262</v>
      </c>
      <c r="V26" s="134" t="s">
        <v>2654</v>
      </c>
      <c r="Y26" s="18" t="s">
        <v>1262</v>
      </c>
    </row>
    <row r="27" spans="1:27" ht="216" x14ac:dyDescent="0.25">
      <c r="A27" s="128" t="s">
        <v>2501</v>
      </c>
      <c r="B27" s="18" t="s">
        <v>366</v>
      </c>
      <c r="C27" s="18" t="s">
        <v>365</v>
      </c>
      <c r="D27" s="18" t="s">
        <v>2621</v>
      </c>
      <c r="E27" s="18" t="s">
        <v>364</v>
      </c>
      <c r="G27" s="18" t="s">
        <v>1262</v>
      </c>
      <c r="H27" s="18" t="s">
        <v>367</v>
      </c>
      <c r="I27" s="18" t="s">
        <v>367</v>
      </c>
      <c r="J27" s="145"/>
      <c r="K27" s="18" t="s">
        <v>367</v>
      </c>
      <c r="L27" s="145"/>
      <c r="M27" s="18" t="s">
        <v>367</v>
      </c>
      <c r="N27" s="145"/>
      <c r="O27" s="18" t="s">
        <v>367</v>
      </c>
      <c r="P27" s="145"/>
      <c r="Q27" s="18" t="s">
        <v>1262</v>
      </c>
      <c r="R27" s="18" t="s">
        <v>1262</v>
      </c>
      <c r="S27" s="18" t="s">
        <v>1262</v>
      </c>
      <c r="T27" s="18" t="s">
        <v>1262</v>
      </c>
      <c r="V27" s="134" t="s">
        <v>2654</v>
      </c>
      <c r="Y27" s="18" t="s">
        <v>1262</v>
      </c>
    </row>
    <row r="28" spans="1:27" x14ac:dyDescent="0.25">
      <c r="V28" s="134" t="s">
        <v>2654</v>
      </c>
      <c r="Y28" s="18" t="s">
        <v>1262</v>
      </c>
    </row>
    <row r="29" spans="1:27" x14ac:dyDescent="0.25">
      <c r="V29" s="134" t="s">
        <v>2654</v>
      </c>
      <c r="Y29" s="18" t="s">
        <v>1262</v>
      </c>
    </row>
    <row r="30" spans="1:27" x14ac:dyDescent="0.25">
      <c r="V30" s="134" t="s">
        <v>2654</v>
      </c>
    </row>
    <row r="31" spans="1:27" x14ac:dyDescent="0.25">
      <c r="V31" s="134" t="s">
        <v>2654</v>
      </c>
    </row>
    <row r="32" spans="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7:V49">
    <cfRule type="containsText" dxfId="299" priority="7" stopIfTrue="1" operator="containsText" text="Target Met">
      <formula>NOT(ISERROR(SEARCH("Target Met",V7)))</formula>
    </cfRule>
  </conditionalFormatting>
  <conditionalFormatting sqref="V7:V49">
    <cfRule type="containsText" dxfId="29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297" priority="3" stopIfTrue="1" operator="containsText" text="Target Exceeded">
      <formula>NOT(ISERROR(SEARCH("Target Exceeded",V7)))</formula>
    </cfRule>
    <cfRule type="containsText" dxfId="29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29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160"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[15]Sheet1!#REF!</xm:f>
          </x14:formula1>
          <xm:sqref>V7:V49</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3807</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3807</v>
      </c>
    </row>
    <row r="13" spans="1:14" s="267" customFormat="1" ht="18" x14ac:dyDescent="0.25"/>
    <row r="14" spans="1:14" s="267" customFormat="1" ht="18" x14ac:dyDescent="0.25">
      <c r="D14" s="273">
        <v>1.1000000000000001</v>
      </c>
      <c r="E14" s="272" t="s">
        <v>3553</v>
      </c>
      <c r="F14" s="267">
        <v>26</v>
      </c>
    </row>
    <row r="15" spans="1:14" s="267" customFormat="1" ht="18.75" x14ac:dyDescent="0.3">
      <c r="D15" s="267" t="s">
        <v>3549</v>
      </c>
      <c r="E15" s="285" t="s">
        <v>3551</v>
      </c>
      <c r="F15" s="267">
        <v>7</v>
      </c>
    </row>
    <row r="16" spans="1:14" s="267" customFormat="1" ht="18" x14ac:dyDescent="0.25">
      <c r="D16" s="267" t="s">
        <v>3550</v>
      </c>
      <c r="E16" s="272" t="s">
        <v>3552</v>
      </c>
      <c r="F16" s="267">
        <v>19</v>
      </c>
    </row>
    <row r="17" spans="4:13" s="267" customFormat="1" ht="18" x14ac:dyDescent="0.25">
      <c r="M17" s="289"/>
    </row>
    <row r="18" spans="4:13" s="267" customFormat="1" ht="18" x14ac:dyDescent="0.25">
      <c r="D18" s="273">
        <v>1.2</v>
      </c>
      <c r="E18" s="267" t="s">
        <v>3841</v>
      </c>
    </row>
    <row r="29" spans="4:13" ht="18.75" x14ac:dyDescent="0.3">
      <c r="H29" s="267"/>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3808</v>
      </c>
      <c r="F45" s="275" t="s">
        <v>3651</v>
      </c>
      <c r="G45" s="275" t="s">
        <v>3809</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3810</v>
      </c>
      <c r="F75" s="275" t="s">
        <v>3811</v>
      </c>
      <c r="G75" s="275" t="s">
        <v>3812</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67" orientation="portrait" useFirstPageNumber="1" r:id="rId1"/>
  <headerFooter>
    <oddFooter>Page &amp;P</oddFooter>
  </headerFooter>
  <rowBreaks count="1" manualBreakCount="1">
    <brk id="46" max="16383"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view="pageBreakPreview" zoomScaleNormal="100" zoomScaleSheetLayoutView="100" workbookViewId="0">
      <pane ySplit="6" topLeftCell="A7" activePane="bottomLeft" state="frozen"/>
      <selection activeCell="H1" sqref="H1"/>
      <selection pane="bottomLeft" activeCell="A7" sqref="A7"/>
    </sheetView>
  </sheetViews>
  <sheetFormatPr defaultRowHeight="12" x14ac:dyDescent="0.25"/>
  <cols>
    <col min="1" max="1" width="9.140625" style="18"/>
    <col min="2" max="2" width="13.42578125" style="18" hidden="1" customWidth="1"/>
    <col min="3" max="3" width="30.140625" style="18" hidden="1" customWidth="1"/>
    <col min="4" max="4" width="16.7109375" style="18" customWidth="1"/>
    <col min="5" max="5" width="13.42578125" style="18" customWidth="1"/>
    <col min="6" max="6" width="13.42578125" style="18" hidden="1" customWidth="1"/>
    <col min="7" max="7" width="13.42578125" style="18" customWidth="1"/>
    <col min="8" max="8" width="18.85546875" style="18" customWidth="1"/>
    <col min="9" max="9" width="12.7109375" style="18" customWidth="1"/>
    <col min="10" max="10" width="10.140625" style="18" hidden="1" customWidth="1"/>
    <col min="11" max="11" width="12.7109375" style="18" hidden="1" customWidth="1"/>
    <col min="12" max="12" width="13.42578125" style="18" hidden="1" customWidth="1"/>
    <col min="13" max="13" width="12.7109375" style="18" hidden="1" customWidth="1"/>
    <col min="14" max="14" width="10.140625" style="18" hidden="1" customWidth="1"/>
    <col min="15" max="15" width="12.7109375" style="18" hidden="1" customWidth="1"/>
    <col min="16" max="16" width="10.140625" style="18" hidden="1" customWidth="1"/>
    <col min="17" max="17" width="13.28515625" style="18" hidden="1" customWidth="1"/>
    <col min="18" max="18" width="0" style="18" hidden="1" customWidth="1"/>
    <col min="19" max="19" width="13.42578125" style="18" hidden="1" customWidth="1"/>
    <col min="20" max="20" width="10.140625" style="18" hidden="1" customWidth="1"/>
    <col min="21" max="22" width="13.42578125" style="135" customWidth="1"/>
    <col min="23" max="23" width="11" style="135" customWidth="1"/>
    <col min="24" max="24" width="13.42578125" style="135" customWidth="1"/>
    <col min="25" max="25" width="13.28515625" style="18" customWidth="1"/>
    <col min="26" max="26" width="10.42578125" style="135" customWidth="1"/>
    <col min="27" max="27" width="12.140625" style="135" customWidth="1"/>
    <col min="28" max="16384" width="9.140625" style="18"/>
  </cols>
  <sheetData>
    <row r="1" spans="1:27" s="141" customFormat="1" ht="15" customHeight="1" x14ac:dyDescent="0.25">
      <c r="A1" s="307" t="s">
        <v>2564</v>
      </c>
      <c r="B1" s="308"/>
      <c r="C1" s="308"/>
      <c r="D1" s="308"/>
      <c r="E1" s="308"/>
      <c r="F1" s="308"/>
      <c r="G1" s="308"/>
      <c r="H1" s="308"/>
      <c r="I1" s="308"/>
      <c r="J1" s="308"/>
      <c r="K1" s="308"/>
      <c r="L1" s="308"/>
      <c r="M1" s="308"/>
      <c r="N1" s="308"/>
      <c r="O1" s="308"/>
      <c r="P1" s="308"/>
      <c r="Q1" s="308"/>
      <c r="R1" s="308"/>
      <c r="S1" s="308"/>
      <c r="T1" s="309"/>
      <c r="U1" s="137"/>
      <c r="V1" s="146"/>
      <c r="W1" s="197"/>
      <c r="X1" s="137"/>
      <c r="Y1" s="199"/>
      <c r="Z1" s="197"/>
      <c r="AA1" s="197"/>
    </row>
    <row r="2" spans="1:27" s="141" customFormat="1" ht="18" customHeight="1" x14ac:dyDescent="0.25">
      <c r="A2" s="307" t="s">
        <v>2569</v>
      </c>
      <c r="B2" s="308"/>
      <c r="C2" s="308"/>
      <c r="D2" s="308"/>
      <c r="E2" s="308"/>
      <c r="F2" s="308"/>
      <c r="G2" s="308"/>
      <c r="H2" s="308"/>
      <c r="I2" s="308"/>
      <c r="J2" s="308"/>
      <c r="K2" s="308"/>
      <c r="L2" s="308"/>
      <c r="M2" s="308"/>
      <c r="N2" s="308"/>
      <c r="O2" s="308"/>
      <c r="P2" s="308"/>
      <c r="Q2" s="308"/>
      <c r="R2" s="308"/>
      <c r="S2" s="308"/>
      <c r="T2" s="309"/>
      <c r="U2" s="137"/>
      <c r="V2" s="146"/>
      <c r="W2" s="197"/>
      <c r="X2" s="137"/>
      <c r="Y2" s="199"/>
      <c r="Z2" s="197"/>
      <c r="AA2" s="197"/>
    </row>
    <row r="3" spans="1:27" s="141" customFormat="1" ht="29.25" customHeight="1" x14ac:dyDescent="0.25">
      <c r="A3" s="313" t="s">
        <v>0</v>
      </c>
      <c r="B3" s="313" t="s">
        <v>1</v>
      </c>
      <c r="C3" s="313" t="s">
        <v>55</v>
      </c>
      <c r="D3" s="310" t="s">
        <v>113</v>
      </c>
      <c r="E3" s="313" t="s">
        <v>59</v>
      </c>
      <c r="F3" s="313" t="s">
        <v>2</v>
      </c>
      <c r="G3" s="313" t="s">
        <v>6</v>
      </c>
      <c r="H3" s="313" t="s">
        <v>3</v>
      </c>
      <c r="I3" s="313" t="s">
        <v>4</v>
      </c>
      <c r="J3" s="313"/>
      <c r="K3" s="313"/>
      <c r="L3" s="313"/>
      <c r="M3" s="313"/>
      <c r="N3" s="313"/>
      <c r="O3" s="313"/>
      <c r="P3" s="313"/>
      <c r="Q3" s="313" t="s">
        <v>5</v>
      </c>
      <c r="R3" s="313" t="s">
        <v>6</v>
      </c>
      <c r="S3" s="310" t="s">
        <v>351</v>
      </c>
      <c r="T3" s="310"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1"/>
      <c r="E4" s="313"/>
      <c r="F4" s="313"/>
      <c r="G4" s="313"/>
      <c r="H4" s="313"/>
      <c r="I4" s="313" t="s">
        <v>7</v>
      </c>
      <c r="J4" s="313"/>
      <c r="K4" s="313" t="s">
        <v>8</v>
      </c>
      <c r="L4" s="313"/>
      <c r="M4" s="313" t="s">
        <v>9</v>
      </c>
      <c r="N4" s="313"/>
      <c r="O4" s="313" t="s">
        <v>10</v>
      </c>
      <c r="P4" s="313"/>
      <c r="Q4" s="313"/>
      <c r="R4" s="313"/>
      <c r="S4" s="311"/>
      <c r="T4" s="311"/>
      <c r="U4" s="315"/>
      <c r="V4" s="315"/>
      <c r="W4" s="315"/>
      <c r="X4" s="315"/>
      <c r="Y4" s="313"/>
      <c r="Z4" s="315"/>
      <c r="AA4" s="318"/>
    </row>
    <row r="5" spans="1:27" s="141" customFormat="1" x14ac:dyDescent="0.25">
      <c r="A5" s="313"/>
      <c r="B5" s="313"/>
      <c r="C5" s="313"/>
      <c r="D5" s="311"/>
      <c r="E5" s="313"/>
      <c r="F5" s="313"/>
      <c r="G5" s="313"/>
      <c r="H5" s="313"/>
      <c r="I5" s="313" t="s">
        <v>11</v>
      </c>
      <c r="J5" s="313"/>
      <c r="K5" s="313" t="s">
        <v>12</v>
      </c>
      <c r="L5" s="313"/>
      <c r="M5" s="313" t="s">
        <v>13</v>
      </c>
      <c r="N5" s="313"/>
      <c r="O5" s="313" t="s">
        <v>14</v>
      </c>
      <c r="P5" s="313"/>
      <c r="Q5" s="313"/>
      <c r="R5" s="313"/>
      <c r="S5" s="311"/>
      <c r="T5" s="311"/>
      <c r="U5" s="315"/>
      <c r="V5" s="315"/>
      <c r="W5" s="315"/>
      <c r="X5" s="315"/>
      <c r="Y5" s="313"/>
      <c r="Z5" s="315"/>
      <c r="AA5" s="318"/>
    </row>
    <row r="6" spans="1:27" s="141" customFormat="1" ht="18" customHeight="1" x14ac:dyDescent="0.25">
      <c r="A6" s="313"/>
      <c r="B6" s="313"/>
      <c r="C6" s="313"/>
      <c r="D6" s="312"/>
      <c r="E6" s="313"/>
      <c r="F6" s="313"/>
      <c r="G6" s="313"/>
      <c r="H6" s="313"/>
      <c r="I6" s="198" t="s">
        <v>15</v>
      </c>
      <c r="J6" s="198" t="s">
        <v>16</v>
      </c>
      <c r="K6" s="198" t="s">
        <v>15</v>
      </c>
      <c r="L6" s="198" t="s">
        <v>16</v>
      </c>
      <c r="M6" s="198" t="s">
        <v>15</v>
      </c>
      <c r="N6" s="198" t="s">
        <v>16</v>
      </c>
      <c r="O6" s="198" t="s">
        <v>15</v>
      </c>
      <c r="P6" s="198" t="s">
        <v>16</v>
      </c>
      <c r="Q6" s="313"/>
      <c r="R6" s="313"/>
      <c r="S6" s="312"/>
      <c r="T6" s="312"/>
      <c r="U6" s="316"/>
      <c r="V6" s="316"/>
      <c r="W6" s="316"/>
      <c r="X6" s="316"/>
      <c r="Y6" s="313"/>
      <c r="Z6" s="316"/>
      <c r="AA6" s="319"/>
    </row>
    <row r="7" spans="1:27" s="9" customFormat="1" ht="120" x14ac:dyDescent="0.25">
      <c r="A7" s="9" t="s">
        <v>2520</v>
      </c>
      <c r="B7" s="9" t="s">
        <v>820</v>
      </c>
      <c r="C7" s="164" t="s">
        <v>629</v>
      </c>
      <c r="D7" s="18" t="s">
        <v>2622</v>
      </c>
      <c r="E7" s="9" t="s">
        <v>1142</v>
      </c>
      <c r="F7" s="9" t="s">
        <v>1143</v>
      </c>
      <c r="G7" s="9" t="s">
        <v>56</v>
      </c>
      <c r="H7" s="9" t="s">
        <v>1144</v>
      </c>
      <c r="I7" s="9" t="s">
        <v>1144</v>
      </c>
      <c r="K7" s="9" t="s">
        <v>1144</v>
      </c>
      <c r="M7" s="9" t="s">
        <v>1144</v>
      </c>
      <c r="O7" s="9" t="s">
        <v>1144</v>
      </c>
      <c r="Q7" s="10" t="s">
        <v>2087</v>
      </c>
      <c r="R7" s="9" t="s">
        <v>56</v>
      </c>
      <c r="S7" s="9" t="s">
        <v>352</v>
      </c>
      <c r="T7" s="9" t="s">
        <v>57</v>
      </c>
      <c r="U7" s="134" t="s">
        <v>2847</v>
      </c>
      <c r="V7" s="134" t="s">
        <v>2649</v>
      </c>
      <c r="W7" s="134" t="s">
        <v>2848</v>
      </c>
      <c r="X7" s="134" t="s">
        <v>2849</v>
      </c>
      <c r="Y7" s="10" t="s">
        <v>2087</v>
      </c>
      <c r="Z7" s="194" t="s">
        <v>74</v>
      </c>
      <c r="AA7" s="134" t="s">
        <v>3298</v>
      </c>
    </row>
    <row r="8" spans="1:27" s="9" customFormat="1" ht="36" x14ac:dyDescent="0.25">
      <c r="A8" s="9" t="s">
        <v>2521</v>
      </c>
      <c r="B8" s="9" t="s">
        <v>820</v>
      </c>
      <c r="C8" s="164" t="s">
        <v>629</v>
      </c>
      <c r="D8" s="18" t="s">
        <v>2622</v>
      </c>
      <c r="E8" s="9" t="s">
        <v>1145</v>
      </c>
      <c r="F8" s="181" t="s">
        <v>1146</v>
      </c>
      <c r="G8" s="9" t="s">
        <v>56</v>
      </c>
      <c r="H8" s="181" t="s">
        <v>1146</v>
      </c>
      <c r="I8" s="9" t="s">
        <v>1147</v>
      </c>
      <c r="K8" s="9" t="s">
        <v>1148</v>
      </c>
      <c r="M8" s="9" t="s">
        <v>1149</v>
      </c>
      <c r="O8" s="9" t="s">
        <v>1150</v>
      </c>
      <c r="Q8" s="10" t="s">
        <v>1151</v>
      </c>
      <c r="R8" s="9" t="s">
        <v>56</v>
      </c>
      <c r="S8" s="9" t="s">
        <v>352</v>
      </c>
      <c r="U8" s="134" t="s">
        <v>2850</v>
      </c>
      <c r="V8" s="134" t="s">
        <v>2650</v>
      </c>
      <c r="W8" s="134" t="s">
        <v>2851</v>
      </c>
      <c r="X8" s="134" t="s">
        <v>60</v>
      </c>
      <c r="Y8" s="10" t="s">
        <v>1151</v>
      </c>
      <c r="Z8" s="194">
        <v>408403</v>
      </c>
      <c r="AA8" s="134" t="s">
        <v>2852</v>
      </c>
    </row>
    <row r="9" spans="1:27" s="9" customFormat="1" ht="48" x14ac:dyDescent="0.25">
      <c r="A9" s="9" t="s">
        <v>2522</v>
      </c>
      <c r="B9" s="9" t="s">
        <v>820</v>
      </c>
      <c r="C9" s="164" t="s">
        <v>629</v>
      </c>
      <c r="D9" s="18" t="s">
        <v>2622</v>
      </c>
      <c r="E9" s="9" t="s">
        <v>1152</v>
      </c>
      <c r="F9" s="9" t="s">
        <v>1153</v>
      </c>
      <c r="G9" s="9" t="s">
        <v>56</v>
      </c>
      <c r="H9" s="9" t="s">
        <v>1154</v>
      </c>
      <c r="I9" s="9" t="s">
        <v>1154</v>
      </c>
      <c r="J9" s="9" t="s">
        <v>1155</v>
      </c>
      <c r="K9" s="9" t="s">
        <v>1154</v>
      </c>
      <c r="L9" s="9" t="s">
        <v>1155</v>
      </c>
      <c r="M9" s="9" t="s">
        <v>1154</v>
      </c>
      <c r="N9" s="9" t="s">
        <v>1155</v>
      </c>
      <c r="O9" s="9" t="s">
        <v>1154</v>
      </c>
      <c r="P9" s="128" t="s">
        <v>1155</v>
      </c>
      <c r="Q9" s="10" t="s">
        <v>1464</v>
      </c>
      <c r="R9" s="9" t="s">
        <v>56</v>
      </c>
      <c r="S9" s="9" t="s">
        <v>1262</v>
      </c>
      <c r="T9" s="9" t="s">
        <v>1262</v>
      </c>
      <c r="U9" s="195" t="s">
        <v>2853</v>
      </c>
      <c r="V9" s="134" t="s">
        <v>2650</v>
      </c>
      <c r="W9" s="134" t="s">
        <v>2854</v>
      </c>
      <c r="X9" s="134" t="s">
        <v>60</v>
      </c>
      <c r="Y9" s="10" t="s">
        <v>1464</v>
      </c>
      <c r="Z9" s="134" t="s">
        <v>74</v>
      </c>
      <c r="AA9" s="134" t="s">
        <v>3299</v>
      </c>
    </row>
    <row r="10" spans="1:27" s="9" customFormat="1" ht="60" x14ac:dyDescent="0.25">
      <c r="A10" s="9" t="s">
        <v>2523</v>
      </c>
      <c r="B10" s="9" t="s">
        <v>820</v>
      </c>
      <c r="C10" s="164" t="s">
        <v>629</v>
      </c>
      <c r="D10" s="18" t="s">
        <v>2622</v>
      </c>
      <c r="E10" s="9" t="s">
        <v>2088</v>
      </c>
      <c r="F10" s="9" t="s">
        <v>1156</v>
      </c>
      <c r="G10" s="9" t="s">
        <v>56</v>
      </c>
      <c r="H10" s="9" t="s">
        <v>1156</v>
      </c>
      <c r="I10" s="9" t="s">
        <v>1156</v>
      </c>
      <c r="K10" s="9" t="s">
        <v>1156</v>
      </c>
      <c r="M10" s="9" t="s">
        <v>1156</v>
      </c>
      <c r="O10" s="9" t="s">
        <v>1156</v>
      </c>
      <c r="P10" s="10">
        <v>850000</v>
      </c>
      <c r="Q10" s="10">
        <v>850000</v>
      </c>
      <c r="R10" s="9" t="s">
        <v>56</v>
      </c>
      <c r="S10" s="9" t="s">
        <v>352</v>
      </c>
      <c r="T10" s="9" t="s">
        <v>57</v>
      </c>
      <c r="U10" s="134" t="s">
        <v>2855</v>
      </c>
      <c r="V10" s="134" t="s">
        <v>2649</v>
      </c>
      <c r="W10" s="134" t="s">
        <v>2856</v>
      </c>
      <c r="X10" s="134" t="s">
        <v>2857</v>
      </c>
      <c r="Y10" s="10">
        <v>850000</v>
      </c>
      <c r="Z10" s="194">
        <v>134550</v>
      </c>
      <c r="AA10" s="134" t="s">
        <v>2852</v>
      </c>
    </row>
    <row r="11" spans="1:27" s="9" customFormat="1" ht="108" x14ac:dyDescent="0.25">
      <c r="A11" s="9" t="s">
        <v>2524</v>
      </c>
      <c r="B11" s="9" t="s">
        <v>820</v>
      </c>
      <c r="C11" s="164" t="s">
        <v>629</v>
      </c>
      <c r="D11" s="18" t="s">
        <v>2622</v>
      </c>
      <c r="E11" s="9" t="s">
        <v>1157</v>
      </c>
      <c r="F11" s="9" t="s">
        <v>1158</v>
      </c>
      <c r="G11" s="9" t="s">
        <v>56</v>
      </c>
      <c r="H11" s="9" t="s">
        <v>1159</v>
      </c>
      <c r="I11" s="9" t="s">
        <v>1160</v>
      </c>
      <c r="J11" s="10"/>
      <c r="K11" s="9" t="s">
        <v>1161</v>
      </c>
      <c r="L11" s="10"/>
      <c r="M11" s="9" t="s">
        <v>1162</v>
      </c>
      <c r="N11" s="10"/>
      <c r="O11" s="9" t="s">
        <v>1163</v>
      </c>
      <c r="P11" s="10"/>
      <c r="Q11" s="10" t="s">
        <v>2089</v>
      </c>
      <c r="R11" s="9" t="s">
        <v>56</v>
      </c>
      <c r="S11" s="9" t="s">
        <v>352</v>
      </c>
      <c r="T11" s="9" t="s">
        <v>57</v>
      </c>
      <c r="U11" s="134" t="s">
        <v>2858</v>
      </c>
      <c r="V11" s="134" t="s">
        <v>2649</v>
      </c>
      <c r="W11" s="134" t="s">
        <v>2859</v>
      </c>
      <c r="X11" s="134" t="s">
        <v>2860</v>
      </c>
      <c r="Y11" s="10" t="s">
        <v>2089</v>
      </c>
      <c r="Z11" s="194">
        <v>1127356</v>
      </c>
      <c r="AA11" s="134" t="s">
        <v>2852</v>
      </c>
    </row>
    <row r="12" spans="1:27" s="9" customFormat="1" ht="96" x14ac:dyDescent="0.25">
      <c r="A12" s="9" t="s">
        <v>2525</v>
      </c>
      <c r="B12" s="9" t="s">
        <v>820</v>
      </c>
      <c r="C12" s="164" t="s">
        <v>629</v>
      </c>
      <c r="D12" s="18" t="s">
        <v>2622</v>
      </c>
      <c r="E12" s="9" t="s">
        <v>1164</v>
      </c>
      <c r="F12" s="9" t="s">
        <v>1165</v>
      </c>
      <c r="G12" s="9" t="s">
        <v>56</v>
      </c>
      <c r="H12" s="9" t="s">
        <v>1165</v>
      </c>
      <c r="I12" s="9" t="s">
        <v>1166</v>
      </c>
      <c r="J12" s="10"/>
      <c r="K12" s="9" t="s">
        <v>1167</v>
      </c>
      <c r="L12" s="10"/>
      <c r="M12" s="9" t="s">
        <v>1168</v>
      </c>
      <c r="N12" s="10"/>
      <c r="O12" s="9" t="s">
        <v>1169</v>
      </c>
      <c r="P12" s="10">
        <v>650000</v>
      </c>
      <c r="Q12" s="10">
        <v>650000</v>
      </c>
      <c r="R12" s="9" t="s">
        <v>56</v>
      </c>
      <c r="S12" s="9" t="s">
        <v>352</v>
      </c>
      <c r="T12" s="9" t="s">
        <v>57</v>
      </c>
      <c r="U12" s="134" t="s">
        <v>2861</v>
      </c>
      <c r="V12" s="134" t="s">
        <v>2649</v>
      </c>
      <c r="W12" s="134" t="s">
        <v>2862</v>
      </c>
      <c r="X12" s="134" t="s">
        <v>2857</v>
      </c>
      <c r="Y12" s="10">
        <v>650000</v>
      </c>
      <c r="Z12" s="134" t="s">
        <v>2863</v>
      </c>
      <c r="AA12" s="134" t="s">
        <v>2852</v>
      </c>
    </row>
    <row r="13" spans="1:27" s="9" customFormat="1" ht="36" x14ac:dyDescent="0.25">
      <c r="A13" s="9" t="s">
        <v>2526</v>
      </c>
      <c r="B13" s="9" t="s">
        <v>820</v>
      </c>
      <c r="C13" s="164" t="s">
        <v>629</v>
      </c>
      <c r="D13" s="18" t="s">
        <v>2622</v>
      </c>
      <c r="E13" s="9" t="s">
        <v>1170</v>
      </c>
      <c r="F13" s="9" t="s">
        <v>1171</v>
      </c>
      <c r="G13" s="9" t="s">
        <v>56</v>
      </c>
      <c r="H13" s="9" t="s">
        <v>2090</v>
      </c>
      <c r="I13" s="9" t="s">
        <v>2091</v>
      </c>
      <c r="J13" s="10"/>
      <c r="K13" s="9" t="s">
        <v>2092</v>
      </c>
      <c r="L13" s="10"/>
      <c r="M13" s="9" t="s">
        <v>2093</v>
      </c>
      <c r="N13" s="10"/>
      <c r="O13" s="9" t="s">
        <v>2094</v>
      </c>
      <c r="P13" s="10">
        <v>400000</v>
      </c>
      <c r="Q13" s="10">
        <v>400000</v>
      </c>
      <c r="R13" s="9" t="s">
        <v>56</v>
      </c>
      <c r="S13" s="9" t="s">
        <v>352</v>
      </c>
      <c r="T13" s="9" t="s">
        <v>57</v>
      </c>
      <c r="U13" s="134">
        <v>201</v>
      </c>
      <c r="V13" s="134" t="s">
        <v>2650</v>
      </c>
      <c r="W13" s="134" t="s">
        <v>2864</v>
      </c>
      <c r="X13" s="134"/>
      <c r="Y13" s="10">
        <v>400000</v>
      </c>
      <c r="Z13" s="134" t="s">
        <v>2865</v>
      </c>
      <c r="AA13" s="134" t="s">
        <v>2852</v>
      </c>
    </row>
    <row r="14" spans="1:27" ht="72" x14ac:dyDescent="0.25">
      <c r="A14" s="9" t="s">
        <v>2527</v>
      </c>
      <c r="B14" s="18" t="s">
        <v>820</v>
      </c>
      <c r="C14" s="18" t="s">
        <v>986</v>
      </c>
      <c r="D14" s="18" t="s">
        <v>2622</v>
      </c>
      <c r="E14" s="18" t="s">
        <v>1172</v>
      </c>
      <c r="F14" s="18" t="s">
        <v>1173</v>
      </c>
      <c r="G14" s="18">
        <v>23</v>
      </c>
      <c r="H14" s="18" t="s">
        <v>1174</v>
      </c>
      <c r="I14" s="19" t="s">
        <v>1175</v>
      </c>
      <c r="J14" s="19">
        <v>0</v>
      </c>
      <c r="K14" s="19" t="s">
        <v>1176</v>
      </c>
      <c r="L14" s="19">
        <v>500000</v>
      </c>
      <c r="M14" s="18" t="s">
        <v>1177</v>
      </c>
      <c r="N14" s="19">
        <v>1500000</v>
      </c>
      <c r="O14" s="18" t="s">
        <v>1178</v>
      </c>
      <c r="P14" s="19">
        <v>0</v>
      </c>
      <c r="Q14" s="19">
        <v>1500000</v>
      </c>
      <c r="R14" s="20">
        <v>23</v>
      </c>
      <c r="S14" s="20" t="s">
        <v>353</v>
      </c>
      <c r="T14" s="21" t="s">
        <v>636</v>
      </c>
      <c r="U14" s="134" t="s">
        <v>3296</v>
      </c>
      <c r="V14" s="134" t="s">
        <v>2649</v>
      </c>
      <c r="W14" s="135" t="s">
        <v>3297</v>
      </c>
      <c r="X14" s="134"/>
      <c r="Y14" s="19">
        <v>1500000</v>
      </c>
      <c r="Z14" s="134"/>
      <c r="AA14" s="134" t="s">
        <v>3300</v>
      </c>
    </row>
    <row r="15" spans="1:27" ht="84" x14ac:dyDescent="0.25">
      <c r="A15" s="9" t="s">
        <v>2528</v>
      </c>
      <c r="B15" s="18" t="s">
        <v>820</v>
      </c>
      <c r="C15" s="18" t="s">
        <v>986</v>
      </c>
      <c r="D15" s="18" t="s">
        <v>2622</v>
      </c>
      <c r="E15" s="18" t="s">
        <v>1179</v>
      </c>
      <c r="F15" s="18" t="s">
        <v>1180</v>
      </c>
      <c r="G15" s="18">
        <v>21</v>
      </c>
      <c r="H15" s="18" t="s">
        <v>2866</v>
      </c>
      <c r="I15" s="19" t="s">
        <v>1181</v>
      </c>
      <c r="J15" s="19">
        <v>200000</v>
      </c>
      <c r="K15" s="19" t="s">
        <v>1182</v>
      </c>
      <c r="L15" s="19">
        <v>2800000</v>
      </c>
      <c r="M15" s="19" t="s">
        <v>1183</v>
      </c>
      <c r="N15" s="19" t="s">
        <v>2030</v>
      </c>
      <c r="O15" s="18" t="s">
        <v>1184</v>
      </c>
      <c r="P15" s="19" t="s">
        <v>2031</v>
      </c>
      <c r="Q15" s="19">
        <v>8000000</v>
      </c>
      <c r="R15" s="20">
        <v>21</v>
      </c>
      <c r="S15" s="20" t="s">
        <v>353</v>
      </c>
      <c r="T15" s="21" t="s">
        <v>636</v>
      </c>
      <c r="U15" s="134" t="s">
        <v>2867</v>
      </c>
      <c r="V15" s="134" t="s">
        <v>2647</v>
      </c>
      <c r="W15" s="134" t="s">
        <v>2868</v>
      </c>
      <c r="X15" s="134" t="s">
        <v>2868</v>
      </c>
      <c r="Y15" s="19">
        <v>8000000</v>
      </c>
      <c r="Z15" s="200">
        <v>1235388</v>
      </c>
      <c r="AA15" s="134" t="s">
        <v>3301</v>
      </c>
    </row>
    <row r="16" spans="1:27" ht="84" x14ac:dyDescent="0.25">
      <c r="A16" s="9" t="s">
        <v>2529</v>
      </c>
      <c r="B16" s="18" t="s">
        <v>820</v>
      </c>
      <c r="C16" s="18" t="s">
        <v>986</v>
      </c>
      <c r="D16" s="18" t="s">
        <v>2622</v>
      </c>
      <c r="E16" s="9" t="s">
        <v>1185</v>
      </c>
      <c r="F16" s="18" t="s">
        <v>1173</v>
      </c>
      <c r="G16" s="18">
        <v>11</v>
      </c>
      <c r="H16" s="18" t="s">
        <v>2869</v>
      </c>
      <c r="I16" s="10" t="s">
        <v>1186</v>
      </c>
      <c r="J16" s="10">
        <v>500000</v>
      </c>
      <c r="K16" s="10" t="s">
        <v>1182</v>
      </c>
      <c r="L16" s="19">
        <v>1500000</v>
      </c>
      <c r="M16" s="18" t="s">
        <v>1187</v>
      </c>
      <c r="N16" s="19" t="s">
        <v>1511</v>
      </c>
      <c r="O16" s="18" t="s">
        <v>1178</v>
      </c>
      <c r="P16" s="19">
        <v>0</v>
      </c>
      <c r="Q16" s="10">
        <v>3500000</v>
      </c>
      <c r="R16" s="11">
        <v>11</v>
      </c>
      <c r="S16" s="20" t="s">
        <v>353</v>
      </c>
      <c r="T16" s="21" t="s">
        <v>636</v>
      </c>
      <c r="U16" s="134" t="s">
        <v>2867</v>
      </c>
      <c r="V16" s="134" t="s">
        <v>2647</v>
      </c>
      <c r="W16" s="134" t="s">
        <v>2868</v>
      </c>
      <c r="X16" s="134" t="s">
        <v>2868</v>
      </c>
      <c r="Y16" s="10">
        <v>3500000</v>
      </c>
      <c r="Z16" s="200">
        <v>578102</v>
      </c>
      <c r="AA16" s="134" t="s">
        <v>3301</v>
      </c>
    </row>
    <row r="17" spans="1:27" ht="84" x14ac:dyDescent="0.25">
      <c r="A17" s="9" t="s">
        <v>2530</v>
      </c>
      <c r="B17" s="18" t="s">
        <v>820</v>
      </c>
      <c r="C17" s="18" t="s">
        <v>986</v>
      </c>
      <c r="D17" s="18" t="s">
        <v>2622</v>
      </c>
      <c r="E17" s="18" t="s">
        <v>1188</v>
      </c>
      <c r="F17" s="18" t="s">
        <v>1173</v>
      </c>
      <c r="G17" s="18">
        <v>5</v>
      </c>
      <c r="H17" s="18" t="s">
        <v>1189</v>
      </c>
      <c r="I17" s="19" t="s">
        <v>1186</v>
      </c>
      <c r="J17" s="19">
        <v>500000</v>
      </c>
      <c r="K17" s="10" t="s">
        <v>1182</v>
      </c>
      <c r="L17" s="19">
        <v>1500000</v>
      </c>
      <c r="M17" s="10" t="s">
        <v>1182</v>
      </c>
      <c r="N17" s="19" t="s">
        <v>2032</v>
      </c>
      <c r="O17" s="18" t="s">
        <v>1190</v>
      </c>
      <c r="P17" s="19" t="s">
        <v>1129</v>
      </c>
      <c r="Q17" s="19">
        <v>5000000</v>
      </c>
      <c r="R17" s="20">
        <v>5</v>
      </c>
      <c r="S17" s="20" t="s">
        <v>353</v>
      </c>
      <c r="T17" s="21" t="s">
        <v>636</v>
      </c>
      <c r="U17" s="134" t="s">
        <v>60</v>
      </c>
      <c r="V17" s="134" t="s">
        <v>2648</v>
      </c>
      <c r="W17" s="134" t="s">
        <v>2870</v>
      </c>
      <c r="X17" s="134" t="s">
        <v>2871</v>
      </c>
      <c r="Y17" s="19">
        <v>5000000</v>
      </c>
      <c r="Z17" s="134" t="s">
        <v>60</v>
      </c>
      <c r="AA17" s="134" t="s">
        <v>2872</v>
      </c>
    </row>
    <row r="18" spans="1:27" ht="120" x14ac:dyDescent="0.25">
      <c r="A18" s="9" t="s">
        <v>2531</v>
      </c>
      <c r="B18" s="18" t="s">
        <v>820</v>
      </c>
      <c r="C18" s="18" t="s">
        <v>986</v>
      </c>
      <c r="D18" s="18" t="s">
        <v>2622</v>
      </c>
      <c r="E18" s="18" t="s">
        <v>1191</v>
      </c>
      <c r="F18" s="18" t="s">
        <v>1180</v>
      </c>
      <c r="G18" s="18">
        <v>18</v>
      </c>
      <c r="H18" s="18" t="s">
        <v>1192</v>
      </c>
      <c r="I18" s="19" t="s">
        <v>1193</v>
      </c>
      <c r="J18" s="19">
        <v>0</v>
      </c>
      <c r="K18" s="19" t="s">
        <v>1194</v>
      </c>
      <c r="L18" s="19">
        <v>100000</v>
      </c>
      <c r="M18" s="18" t="s">
        <v>1195</v>
      </c>
      <c r="N18" s="19">
        <v>300000</v>
      </c>
      <c r="O18" s="18" t="s">
        <v>1178</v>
      </c>
      <c r="P18" s="19"/>
      <c r="Q18" s="19">
        <v>300000</v>
      </c>
      <c r="R18" s="20">
        <v>18</v>
      </c>
      <c r="S18" s="20" t="s">
        <v>353</v>
      </c>
      <c r="T18" s="21" t="s">
        <v>636</v>
      </c>
      <c r="U18" s="134" t="s">
        <v>2873</v>
      </c>
      <c r="V18" s="134" t="s">
        <v>2649</v>
      </c>
      <c r="W18" s="134" t="s">
        <v>2868</v>
      </c>
      <c r="X18" s="134" t="s">
        <v>2868</v>
      </c>
      <c r="Y18" s="19">
        <v>300000</v>
      </c>
      <c r="Z18" s="134" t="s">
        <v>60</v>
      </c>
      <c r="AA18" s="134" t="s">
        <v>3302</v>
      </c>
    </row>
    <row r="19" spans="1:27" ht="120" x14ac:dyDescent="0.25">
      <c r="A19" s="9" t="s">
        <v>2532</v>
      </c>
      <c r="B19" s="18" t="s">
        <v>820</v>
      </c>
      <c r="C19" s="18" t="s">
        <v>986</v>
      </c>
      <c r="D19" s="18" t="s">
        <v>2622</v>
      </c>
      <c r="E19" s="18" t="s">
        <v>1196</v>
      </c>
      <c r="F19" s="18" t="s">
        <v>1173</v>
      </c>
      <c r="G19" s="18">
        <v>12</v>
      </c>
      <c r="H19" s="18" t="s">
        <v>1197</v>
      </c>
      <c r="I19" s="19" t="s">
        <v>1198</v>
      </c>
      <c r="J19" s="19">
        <v>0</v>
      </c>
      <c r="K19" s="19" t="s">
        <v>1199</v>
      </c>
      <c r="L19" s="19">
        <v>500000</v>
      </c>
      <c r="M19" s="10" t="s">
        <v>1182</v>
      </c>
      <c r="N19" s="19" t="s">
        <v>796</v>
      </c>
      <c r="O19" s="18" t="s">
        <v>1200</v>
      </c>
      <c r="P19" s="19" t="s">
        <v>2032</v>
      </c>
      <c r="Q19" s="19">
        <v>3000000</v>
      </c>
      <c r="R19" s="20">
        <v>12</v>
      </c>
      <c r="S19" s="20" t="s">
        <v>353</v>
      </c>
      <c r="T19" s="21" t="s">
        <v>636</v>
      </c>
      <c r="U19" s="134" t="s">
        <v>2873</v>
      </c>
      <c r="V19" s="134" t="s">
        <v>2649</v>
      </c>
      <c r="W19" s="134" t="s">
        <v>60</v>
      </c>
      <c r="X19" s="134" t="s">
        <v>60</v>
      </c>
      <c r="Y19" s="19">
        <v>3000000</v>
      </c>
      <c r="Z19" s="134" t="s">
        <v>60</v>
      </c>
      <c r="AA19" s="134" t="s">
        <v>3302</v>
      </c>
    </row>
    <row r="20" spans="1:27" ht="96" x14ac:dyDescent="0.25">
      <c r="A20" s="9" t="s">
        <v>2533</v>
      </c>
      <c r="B20" s="18" t="s">
        <v>820</v>
      </c>
      <c r="C20" s="18" t="s">
        <v>986</v>
      </c>
      <c r="D20" s="18" t="s">
        <v>2622</v>
      </c>
      <c r="E20" s="18" t="s">
        <v>1201</v>
      </c>
      <c r="F20" s="18" t="s">
        <v>1202</v>
      </c>
      <c r="G20" s="18" t="s">
        <v>1207</v>
      </c>
      <c r="H20" s="18" t="s">
        <v>1203</v>
      </c>
      <c r="I20" s="19" t="s">
        <v>1204</v>
      </c>
      <c r="J20" s="19">
        <v>0</v>
      </c>
      <c r="K20" s="19" t="s">
        <v>1205</v>
      </c>
      <c r="L20" s="19">
        <v>300000</v>
      </c>
      <c r="M20" s="18" t="s">
        <v>1206</v>
      </c>
      <c r="N20" s="19" t="s">
        <v>2033</v>
      </c>
      <c r="O20" s="18" t="s">
        <v>1178</v>
      </c>
      <c r="P20" s="19">
        <v>0</v>
      </c>
      <c r="Q20" s="19">
        <v>1000000</v>
      </c>
      <c r="R20" s="20" t="s">
        <v>1207</v>
      </c>
      <c r="S20" s="20" t="s">
        <v>353</v>
      </c>
      <c r="T20" s="21" t="s">
        <v>636</v>
      </c>
      <c r="U20" s="134" t="s">
        <v>2874</v>
      </c>
      <c r="V20" s="134" t="s">
        <v>2649</v>
      </c>
      <c r="W20" s="134" t="s">
        <v>60</v>
      </c>
      <c r="X20" s="134" t="s">
        <v>60</v>
      </c>
      <c r="Y20" s="19">
        <v>1000000</v>
      </c>
      <c r="Z20" s="134" t="s">
        <v>60</v>
      </c>
      <c r="AA20" s="134" t="s">
        <v>3303</v>
      </c>
    </row>
    <row r="21" spans="1:27" ht="72" x14ac:dyDescent="0.25">
      <c r="A21" s="9" t="s">
        <v>2534</v>
      </c>
      <c r="B21" s="18" t="s">
        <v>820</v>
      </c>
      <c r="C21" s="18" t="s">
        <v>986</v>
      </c>
      <c r="D21" s="18" t="s">
        <v>2622</v>
      </c>
      <c r="E21" s="18" t="s">
        <v>1208</v>
      </c>
      <c r="F21" s="18" t="s">
        <v>1209</v>
      </c>
      <c r="G21" s="18">
        <v>11</v>
      </c>
      <c r="H21" s="18" t="s">
        <v>1210</v>
      </c>
      <c r="I21" s="19" t="s">
        <v>1211</v>
      </c>
      <c r="J21" s="19">
        <v>0</v>
      </c>
      <c r="K21" s="19" t="s">
        <v>1194</v>
      </c>
      <c r="L21" s="19">
        <v>0</v>
      </c>
      <c r="M21" s="18" t="s">
        <v>1195</v>
      </c>
      <c r="N21" s="19">
        <v>100000</v>
      </c>
      <c r="O21" s="18" t="s">
        <v>1212</v>
      </c>
      <c r="P21" s="19" t="s">
        <v>544</v>
      </c>
      <c r="Q21" s="19">
        <v>200000</v>
      </c>
      <c r="R21" s="20">
        <v>11</v>
      </c>
      <c r="S21" s="20" t="s">
        <v>353</v>
      </c>
      <c r="T21" s="21" t="s">
        <v>636</v>
      </c>
      <c r="U21" s="135" t="s">
        <v>74</v>
      </c>
      <c r="V21" s="134" t="s">
        <v>2648</v>
      </c>
      <c r="W21" s="135" t="s">
        <v>2875</v>
      </c>
      <c r="X21" s="135" t="s">
        <v>2876</v>
      </c>
      <c r="Y21" s="19">
        <v>200000</v>
      </c>
      <c r="Z21" s="135" t="s">
        <v>60</v>
      </c>
    </row>
    <row r="22" spans="1:27" ht="72" x14ac:dyDescent="0.25">
      <c r="A22" s="9" t="s">
        <v>2535</v>
      </c>
      <c r="B22" s="18" t="s">
        <v>820</v>
      </c>
      <c r="C22" s="18" t="s">
        <v>986</v>
      </c>
      <c r="D22" s="18" t="s">
        <v>2622</v>
      </c>
      <c r="E22" s="18" t="s">
        <v>1213</v>
      </c>
      <c r="F22" s="18" t="s">
        <v>1180</v>
      </c>
      <c r="G22" s="18">
        <v>12</v>
      </c>
      <c r="H22" s="18" t="s">
        <v>1214</v>
      </c>
      <c r="I22" s="19" t="s">
        <v>1215</v>
      </c>
      <c r="J22" s="19">
        <v>0</v>
      </c>
      <c r="K22" s="19" t="s">
        <v>1216</v>
      </c>
      <c r="L22" s="19">
        <v>0</v>
      </c>
      <c r="M22" s="18" t="s">
        <v>1217</v>
      </c>
      <c r="N22" s="19">
        <v>100000</v>
      </c>
      <c r="O22" s="18" t="s">
        <v>1195</v>
      </c>
      <c r="P22" s="19" t="s">
        <v>545</v>
      </c>
      <c r="Q22" s="19">
        <v>400000</v>
      </c>
      <c r="R22" s="20">
        <v>12</v>
      </c>
      <c r="S22" s="20" t="s">
        <v>353</v>
      </c>
      <c r="T22" s="21" t="s">
        <v>636</v>
      </c>
      <c r="U22" s="135" t="s">
        <v>74</v>
      </c>
      <c r="V22" s="134" t="s">
        <v>2648</v>
      </c>
      <c r="W22" s="135" t="s">
        <v>2875</v>
      </c>
      <c r="X22" s="135" t="s">
        <v>2876</v>
      </c>
      <c r="Y22" s="19">
        <v>400000</v>
      </c>
      <c r="Z22" s="135" t="s">
        <v>60</v>
      </c>
    </row>
    <row r="23" spans="1:27" s="23" customFormat="1" ht="72" x14ac:dyDescent="0.25">
      <c r="A23" s="9" t="s">
        <v>2536</v>
      </c>
      <c r="B23" s="23" t="s">
        <v>820</v>
      </c>
      <c r="C23" s="23" t="s">
        <v>986</v>
      </c>
      <c r="D23" s="18" t="s">
        <v>2622</v>
      </c>
      <c r="E23" s="23" t="s">
        <v>1218</v>
      </c>
      <c r="F23" s="23" t="s">
        <v>1219</v>
      </c>
      <c r="G23" s="23" t="s">
        <v>775</v>
      </c>
      <c r="H23" s="23" t="s">
        <v>1220</v>
      </c>
      <c r="I23" s="24" t="s">
        <v>1221</v>
      </c>
      <c r="J23" s="126">
        <v>0</v>
      </c>
      <c r="K23" s="24" t="s">
        <v>1222</v>
      </c>
      <c r="L23" s="24">
        <v>10000000</v>
      </c>
      <c r="M23" s="23" t="s">
        <v>1223</v>
      </c>
      <c r="N23" s="24">
        <v>11000000</v>
      </c>
      <c r="O23" s="23" t="s">
        <v>1224</v>
      </c>
      <c r="P23" s="24">
        <v>7000000</v>
      </c>
      <c r="Q23" s="127">
        <v>65000000</v>
      </c>
      <c r="R23" s="25" t="s">
        <v>775</v>
      </c>
      <c r="S23" s="20" t="s">
        <v>353</v>
      </c>
      <c r="T23" s="26" t="s">
        <v>1225</v>
      </c>
      <c r="U23" s="134" t="s">
        <v>2877</v>
      </c>
      <c r="V23" s="134" t="s">
        <v>2647</v>
      </c>
      <c r="W23" s="135" t="s">
        <v>60</v>
      </c>
      <c r="X23" s="134" t="s">
        <v>60</v>
      </c>
      <c r="Y23" s="10">
        <v>65000000</v>
      </c>
      <c r="Z23" s="196">
        <v>3000000</v>
      </c>
      <c r="AA23" s="135" t="s">
        <v>3304</v>
      </c>
    </row>
    <row r="24" spans="1:27" ht="84" x14ac:dyDescent="0.25">
      <c r="A24" s="9" t="s">
        <v>2537</v>
      </c>
      <c r="B24" s="18" t="s">
        <v>820</v>
      </c>
      <c r="C24" s="18" t="s">
        <v>986</v>
      </c>
      <c r="D24" s="18" t="s">
        <v>2622</v>
      </c>
      <c r="E24" s="18" t="s">
        <v>1226</v>
      </c>
      <c r="F24" s="18" t="s">
        <v>1227</v>
      </c>
      <c r="G24" s="18">
        <v>37</v>
      </c>
      <c r="H24" s="18" t="s">
        <v>2878</v>
      </c>
      <c r="I24" s="19" t="s">
        <v>1228</v>
      </c>
      <c r="J24" s="126">
        <v>0</v>
      </c>
      <c r="K24" s="19" t="s">
        <v>1229</v>
      </c>
      <c r="L24" s="126">
        <v>3300000</v>
      </c>
      <c r="M24" s="18" t="s">
        <v>1230</v>
      </c>
      <c r="N24" s="19" t="s">
        <v>2034</v>
      </c>
      <c r="O24" s="18" t="s">
        <v>1231</v>
      </c>
      <c r="P24" s="19" t="s">
        <v>2035</v>
      </c>
      <c r="Q24" s="8">
        <v>9400000</v>
      </c>
      <c r="R24" s="22" t="s">
        <v>803</v>
      </c>
      <c r="S24" s="20" t="s">
        <v>353</v>
      </c>
      <c r="T24" s="21" t="s">
        <v>1232</v>
      </c>
      <c r="U24" s="134" t="s">
        <v>2879</v>
      </c>
      <c r="V24" s="134" t="s">
        <v>2649</v>
      </c>
      <c r="W24" s="135" t="s">
        <v>2880</v>
      </c>
      <c r="X24" s="134" t="s">
        <v>2881</v>
      </c>
      <c r="Y24" s="8">
        <v>9400000</v>
      </c>
      <c r="Z24" s="135" t="s">
        <v>74</v>
      </c>
      <c r="AA24" s="135" t="s">
        <v>3305</v>
      </c>
    </row>
    <row r="25" spans="1:27" ht="72" x14ac:dyDescent="0.25">
      <c r="A25" s="9" t="s">
        <v>2538</v>
      </c>
      <c r="B25" s="18" t="s">
        <v>820</v>
      </c>
      <c r="C25" s="18" t="s">
        <v>986</v>
      </c>
      <c r="D25" s="18" t="s">
        <v>2622</v>
      </c>
      <c r="E25" s="18" t="s">
        <v>1233</v>
      </c>
      <c r="F25" s="18" t="s">
        <v>1173</v>
      </c>
      <c r="G25" s="18">
        <v>24</v>
      </c>
      <c r="H25" s="18" t="s">
        <v>1234</v>
      </c>
      <c r="I25" s="19" t="s">
        <v>1175</v>
      </c>
      <c r="J25" s="19">
        <v>0</v>
      </c>
      <c r="K25" s="19" t="s">
        <v>1235</v>
      </c>
      <c r="L25" s="19">
        <v>0</v>
      </c>
      <c r="M25" s="18" t="s">
        <v>1236</v>
      </c>
      <c r="N25" s="19">
        <v>875000</v>
      </c>
      <c r="O25" s="18" t="s">
        <v>1237</v>
      </c>
      <c r="P25" s="19">
        <v>0</v>
      </c>
      <c r="Q25" s="8">
        <v>875000</v>
      </c>
      <c r="R25" s="22" t="s">
        <v>1238</v>
      </c>
      <c r="S25" s="20" t="s">
        <v>353</v>
      </c>
      <c r="T25" s="21" t="s">
        <v>1239</v>
      </c>
      <c r="U25" s="135" t="s">
        <v>60</v>
      </c>
      <c r="V25" s="134" t="s">
        <v>2651</v>
      </c>
      <c r="W25" s="135" t="s">
        <v>2882</v>
      </c>
      <c r="X25" s="135" t="s">
        <v>2883</v>
      </c>
      <c r="Y25" s="8">
        <v>875000</v>
      </c>
      <c r="Z25" s="135" t="s">
        <v>1377</v>
      </c>
      <c r="AA25" s="135" t="s">
        <v>2884</v>
      </c>
    </row>
    <row r="26" spans="1:27" ht="72" x14ac:dyDescent="0.25">
      <c r="A26" s="9" t="s">
        <v>2539</v>
      </c>
      <c r="B26" s="18" t="s">
        <v>820</v>
      </c>
      <c r="C26" s="18" t="s">
        <v>986</v>
      </c>
      <c r="D26" s="18" t="s">
        <v>2622</v>
      </c>
      <c r="E26" s="18" t="s">
        <v>1233</v>
      </c>
      <c r="F26" s="18" t="s">
        <v>1173</v>
      </c>
      <c r="G26" s="18">
        <v>24</v>
      </c>
      <c r="H26" s="18" t="s">
        <v>1234</v>
      </c>
      <c r="I26" s="19" t="s">
        <v>1175</v>
      </c>
      <c r="J26" s="19"/>
      <c r="K26" s="19" t="s">
        <v>1240</v>
      </c>
      <c r="L26" s="19">
        <v>500000</v>
      </c>
      <c r="M26" s="18" t="s">
        <v>1236</v>
      </c>
      <c r="N26" s="19" t="s">
        <v>2033</v>
      </c>
      <c r="O26" s="18" t="s">
        <v>1237</v>
      </c>
      <c r="P26" s="19" t="s">
        <v>818</v>
      </c>
      <c r="Q26" s="19">
        <v>2000000</v>
      </c>
      <c r="R26" s="22" t="s">
        <v>1238</v>
      </c>
      <c r="S26" s="20" t="s">
        <v>353</v>
      </c>
      <c r="T26" s="21" t="s">
        <v>57</v>
      </c>
      <c r="U26" s="135" t="s">
        <v>60</v>
      </c>
      <c r="V26" s="134" t="s">
        <v>2651</v>
      </c>
      <c r="W26" s="135" t="s">
        <v>2882</v>
      </c>
      <c r="X26" s="135" t="s">
        <v>2885</v>
      </c>
      <c r="Y26" s="19">
        <v>2000000</v>
      </c>
      <c r="Z26" s="135" t="s">
        <v>1377</v>
      </c>
      <c r="AA26" s="135" t="s">
        <v>2884</v>
      </c>
    </row>
    <row r="27" spans="1:27" ht="72" x14ac:dyDescent="0.25">
      <c r="A27" s="9" t="s">
        <v>2540</v>
      </c>
      <c r="B27" s="18" t="s">
        <v>820</v>
      </c>
      <c r="C27" s="18" t="s">
        <v>986</v>
      </c>
      <c r="D27" s="18" t="s">
        <v>2622</v>
      </c>
      <c r="E27" s="18" t="s">
        <v>1241</v>
      </c>
      <c r="F27" s="18" t="s">
        <v>1173</v>
      </c>
      <c r="G27" s="18">
        <v>36</v>
      </c>
      <c r="H27" s="18" t="s">
        <v>1242</v>
      </c>
      <c r="I27" s="19" t="s">
        <v>1193</v>
      </c>
      <c r="J27" s="19">
        <v>0</v>
      </c>
      <c r="K27" s="19" t="s">
        <v>1194</v>
      </c>
      <c r="L27" s="19">
        <v>100000</v>
      </c>
      <c r="M27" s="18" t="s">
        <v>1195</v>
      </c>
      <c r="N27" s="19" t="s">
        <v>1921</v>
      </c>
      <c r="P27" s="19"/>
      <c r="Q27" s="19">
        <v>500000</v>
      </c>
      <c r="R27" s="20">
        <v>36</v>
      </c>
      <c r="S27" s="20" t="s">
        <v>353</v>
      </c>
      <c r="T27" s="21" t="s">
        <v>57</v>
      </c>
      <c r="U27" s="135" t="s">
        <v>60</v>
      </c>
      <c r="V27" s="134" t="s">
        <v>2648</v>
      </c>
      <c r="W27" s="135" t="s">
        <v>2875</v>
      </c>
      <c r="X27" s="135" t="s">
        <v>2876</v>
      </c>
      <c r="Y27" s="19">
        <v>500000</v>
      </c>
      <c r="Z27" s="135" t="s">
        <v>60</v>
      </c>
      <c r="AA27" s="135" t="s">
        <v>1360</v>
      </c>
    </row>
    <row r="28" spans="1:27" s="23" customFormat="1" ht="72" x14ac:dyDescent="0.25">
      <c r="A28" s="9" t="s">
        <v>2541</v>
      </c>
      <c r="B28" s="23" t="s">
        <v>820</v>
      </c>
      <c r="C28" s="23" t="s">
        <v>986</v>
      </c>
      <c r="D28" s="18" t="s">
        <v>2622</v>
      </c>
      <c r="E28" s="23" t="s">
        <v>1243</v>
      </c>
      <c r="F28" s="23" t="s">
        <v>1244</v>
      </c>
      <c r="G28" s="23" t="s">
        <v>775</v>
      </c>
      <c r="H28" s="23" t="s">
        <v>1499</v>
      </c>
      <c r="I28" s="24" t="s">
        <v>1245</v>
      </c>
      <c r="J28" s="24">
        <v>0</v>
      </c>
      <c r="K28" s="24" t="s">
        <v>1246</v>
      </c>
      <c r="L28" s="24">
        <v>5000000</v>
      </c>
      <c r="M28" s="24" t="s">
        <v>1247</v>
      </c>
      <c r="N28" s="24">
        <v>5000000</v>
      </c>
      <c r="O28" s="23" t="s">
        <v>1248</v>
      </c>
      <c r="P28" s="24">
        <v>10000000</v>
      </c>
      <c r="Q28" s="24">
        <v>20000000</v>
      </c>
      <c r="R28" s="25" t="s">
        <v>775</v>
      </c>
      <c r="S28" s="20" t="s">
        <v>353</v>
      </c>
      <c r="T28" s="26" t="s">
        <v>57</v>
      </c>
      <c r="U28" s="135"/>
      <c r="V28" s="134" t="s">
        <v>2647</v>
      </c>
      <c r="W28" s="135"/>
      <c r="X28" s="135"/>
      <c r="Y28" s="24">
        <v>20000000</v>
      </c>
      <c r="Z28" s="196">
        <v>9469239</v>
      </c>
      <c r="AA28" s="135" t="s">
        <v>2884</v>
      </c>
    </row>
    <row r="29" spans="1:27" s="23" customFormat="1" ht="348" x14ac:dyDescent="0.25">
      <c r="A29" s="9" t="s">
        <v>2542</v>
      </c>
      <c r="B29" s="23" t="s">
        <v>820</v>
      </c>
      <c r="C29" s="23" t="s">
        <v>986</v>
      </c>
      <c r="D29" s="18" t="s">
        <v>2622</v>
      </c>
      <c r="E29" s="23" t="s">
        <v>1249</v>
      </c>
      <c r="F29" s="23" t="s">
        <v>1250</v>
      </c>
      <c r="G29" s="23" t="s">
        <v>56</v>
      </c>
      <c r="H29" s="128" t="s">
        <v>1251</v>
      </c>
      <c r="I29" s="24" t="s">
        <v>1252</v>
      </c>
      <c r="J29" s="24">
        <v>0</v>
      </c>
      <c r="K29" s="24" t="s">
        <v>1186</v>
      </c>
      <c r="L29" s="24">
        <v>1000000</v>
      </c>
      <c r="M29" s="128" t="s">
        <v>2036</v>
      </c>
      <c r="N29" s="24">
        <v>1000000</v>
      </c>
      <c r="P29" s="24">
        <v>1000000</v>
      </c>
      <c r="Q29" s="24">
        <v>3000000</v>
      </c>
      <c r="R29" s="14" t="s">
        <v>56</v>
      </c>
      <c r="S29" s="20" t="s">
        <v>353</v>
      </c>
      <c r="T29" s="26" t="s">
        <v>57</v>
      </c>
      <c r="U29" s="135" t="s">
        <v>60</v>
      </c>
      <c r="V29" s="134" t="s">
        <v>2648</v>
      </c>
      <c r="W29" s="135" t="s">
        <v>2875</v>
      </c>
      <c r="X29" s="135" t="s">
        <v>2876</v>
      </c>
      <c r="Y29" s="24">
        <v>3000000</v>
      </c>
      <c r="Z29" s="135" t="s">
        <v>60</v>
      </c>
      <c r="AA29" s="135" t="s">
        <v>60</v>
      </c>
    </row>
    <row r="30" spans="1:27" s="23" customFormat="1" ht="72" x14ac:dyDescent="0.25">
      <c r="A30" s="9" t="s">
        <v>2543</v>
      </c>
      <c r="B30" s="23" t="s">
        <v>820</v>
      </c>
      <c r="C30" s="23" t="s">
        <v>986</v>
      </c>
      <c r="D30" s="18" t="s">
        <v>2622</v>
      </c>
      <c r="E30" s="23" t="s">
        <v>1253</v>
      </c>
      <c r="F30" s="23" t="s">
        <v>1254</v>
      </c>
      <c r="G30" s="23" t="s">
        <v>775</v>
      </c>
      <c r="H30" s="23" t="s">
        <v>1255</v>
      </c>
      <c r="I30" s="24" t="s">
        <v>1252</v>
      </c>
      <c r="J30" s="24">
        <v>0</v>
      </c>
      <c r="K30" s="24" t="s">
        <v>1256</v>
      </c>
      <c r="L30" s="24">
        <v>200000</v>
      </c>
      <c r="M30" s="23" t="s">
        <v>1257</v>
      </c>
      <c r="N30" s="24">
        <v>500000</v>
      </c>
      <c r="O30" s="23" t="s">
        <v>1258</v>
      </c>
      <c r="P30" s="24">
        <v>800000</v>
      </c>
      <c r="Q30" s="24">
        <v>1500000</v>
      </c>
      <c r="R30" s="25" t="s">
        <v>775</v>
      </c>
      <c r="S30" s="20" t="s">
        <v>353</v>
      </c>
      <c r="T30" s="26" t="s">
        <v>57</v>
      </c>
      <c r="U30" s="135" t="s">
        <v>60</v>
      </c>
      <c r="V30" s="134" t="s">
        <v>2648</v>
      </c>
      <c r="W30" s="135" t="s">
        <v>2875</v>
      </c>
      <c r="X30" s="135" t="s">
        <v>2876</v>
      </c>
      <c r="Y30" s="24">
        <v>1500000</v>
      </c>
      <c r="Z30" s="135" t="s">
        <v>60</v>
      </c>
      <c r="AA30" s="135" t="s">
        <v>60</v>
      </c>
    </row>
    <row r="31" spans="1:27" ht="72" x14ac:dyDescent="0.25">
      <c r="A31" s="9" t="s">
        <v>2544</v>
      </c>
      <c r="B31" s="18" t="s">
        <v>820</v>
      </c>
      <c r="C31" s="18" t="s">
        <v>986</v>
      </c>
      <c r="D31" s="18" t="s">
        <v>2622</v>
      </c>
      <c r="E31" s="18" t="s">
        <v>1259</v>
      </c>
      <c r="F31" s="18" t="s">
        <v>1260</v>
      </c>
      <c r="G31" s="18">
        <v>36</v>
      </c>
      <c r="H31" s="18" t="s">
        <v>1500</v>
      </c>
      <c r="I31" s="19" t="s">
        <v>1193</v>
      </c>
      <c r="J31" s="19">
        <v>0</v>
      </c>
      <c r="K31" s="19" t="s">
        <v>1194</v>
      </c>
      <c r="L31" s="19">
        <v>100000</v>
      </c>
      <c r="M31" s="18" t="s">
        <v>1195</v>
      </c>
      <c r="N31" s="19" t="s">
        <v>1921</v>
      </c>
      <c r="P31" s="19">
        <v>0</v>
      </c>
      <c r="Q31" s="19">
        <v>500000</v>
      </c>
      <c r="R31" s="20" t="s">
        <v>626</v>
      </c>
      <c r="S31" s="20" t="s">
        <v>353</v>
      </c>
      <c r="T31" s="21" t="s">
        <v>57</v>
      </c>
      <c r="U31" s="135" t="s">
        <v>60</v>
      </c>
      <c r="V31" s="134" t="s">
        <v>2648</v>
      </c>
      <c r="W31" s="135" t="s">
        <v>2875</v>
      </c>
      <c r="X31" s="135" t="s">
        <v>2876</v>
      </c>
      <c r="Y31" s="19">
        <v>500000</v>
      </c>
      <c r="Z31" s="135" t="s">
        <v>60</v>
      </c>
      <c r="AA31" s="135" t="s">
        <v>60</v>
      </c>
    </row>
    <row r="32" spans="1:27" s="128" customFormat="1" ht="72" x14ac:dyDescent="0.25">
      <c r="A32" s="9" t="s">
        <v>2545</v>
      </c>
      <c r="B32" s="128" t="s">
        <v>820</v>
      </c>
      <c r="C32" s="128" t="s">
        <v>986</v>
      </c>
      <c r="D32" s="18" t="s">
        <v>2622</v>
      </c>
      <c r="E32" s="128" t="s">
        <v>1261</v>
      </c>
      <c r="G32" s="128" t="s">
        <v>56</v>
      </c>
      <c r="H32" s="128" t="s">
        <v>2095</v>
      </c>
      <c r="I32" s="101"/>
      <c r="J32" s="101"/>
      <c r="K32" s="101"/>
      <c r="L32" s="101"/>
      <c r="N32" s="101"/>
      <c r="P32" s="101">
        <v>500000</v>
      </c>
      <c r="Q32" s="101">
        <v>500000</v>
      </c>
      <c r="R32" s="14" t="s">
        <v>56</v>
      </c>
      <c r="S32" s="14" t="s">
        <v>353</v>
      </c>
      <c r="T32" s="128" t="s">
        <v>57</v>
      </c>
      <c r="U32" s="135" t="s">
        <v>2886</v>
      </c>
      <c r="V32" s="134" t="s">
        <v>2648</v>
      </c>
      <c r="W32" s="135" t="s">
        <v>2875</v>
      </c>
      <c r="X32" s="135" t="s">
        <v>2876</v>
      </c>
      <c r="Y32" s="101">
        <v>500000</v>
      </c>
      <c r="Z32" s="135" t="s">
        <v>60</v>
      </c>
      <c r="AA32" s="135" t="s">
        <v>60</v>
      </c>
    </row>
    <row r="33" spans="1:27" ht="168" x14ac:dyDescent="0.25">
      <c r="A33" s="9" t="s">
        <v>2546</v>
      </c>
      <c r="B33" s="18" t="s">
        <v>207</v>
      </c>
      <c r="C33" s="18" t="s">
        <v>208</v>
      </c>
      <c r="D33" s="18" t="s">
        <v>2622</v>
      </c>
      <c r="E33" s="18" t="s">
        <v>362</v>
      </c>
      <c r="G33" s="18" t="s">
        <v>1262</v>
      </c>
      <c r="H33" s="18" t="s">
        <v>368</v>
      </c>
      <c r="I33" s="18" t="s">
        <v>1262</v>
      </c>
      <c r="K33" s="18" t="s">
        <v>368</v>
      </c>
      <c r="M33" s="18" t="s">
        <v>1262</v>
      </c>
      <c r="O33" s="18" t="s">
        <v>1262</v>
      </c>
      <c r="Q33" s="18" t="s">
        <v>1262</v>
      </c>
      <c r="R33" s="18" t="s">
        <v>1262</v>
      </c>
      <c r="S33" s="18" t="s">
        <v>1262</v>
      </c>
      <c r="T33" s="18" t="s">
        <v>1262</v>
      </c>
      <c r="V33" s="134" t="s">
        <v>2654</v>
      </c>
      <c r="Y33" s="18" t="s">
        <v>1262</v>
      </c>
    </row>
    <row r="34" spans="1:27" ht="144" x14ac:dyDescent="0.25">
      <c r="A34" s="9" t="s">
        <v>2547</v>
      </c>
      <c r="B34" s="18" t="s">
        <v>354</v>
      </c>
      <c r="C34" s="18" t="s">
        <v>355</v>
      </c>
      <c r="D34" s="18" t="s">
        <v>2622</v>
      </c>
      <c r="E34" s="18" t="s">
        <v>356</v>
      </c>
      <c r="G34" s="18" t="s">
        <v>1262</v>
      </c>
      <c r="H34" s="18" t="s">
        <v>358</v>
      </c>
      <c r="I34" s="18" t="s">
        <v>1262</v>
      </c>
      <c r="K34" s="18" t="s">
        <v>358</v>
      </c>
      <c r="M34" s="18" t="s">
        <v>1262</v>
      </c>
      <c r="O34" s="18" t="s">
        <v>1262</v>
      </c>
      <c r="Q34" s="18" t="s">
        <v>1262</v>
      </c>
      <c r="R34" s="18" t="s">
        <v>1262</v>
      </c>
      <c r="S34" s="18" t="s">
        <v>1262</v>
      </c>
      <c r="T34" s="18" t="s">
        <v>1262</v>
      </c>
      <c r="V34" s="134" t="s">
        <v>2654</v>
      </c>
      <c r="Y34" s="18" t="s">
        <v>1262</v>
      </c>
    </row>
    <row r="35" spans="1:27" ht="144" x14ac:dyDescent="0.25">
      <c r="A35" s="9" t="s">
        <v>2548</v>
      </c>
      <c r="B35" s="18" t="s">
        <v>354</v>
      </c>
      <c r="C35" s="18" t="s">
        <v>355</v>
      </c>
      <c r="D35" s="18" t="s">
        <v>2622</v>
      </c>
      <c r="E35" s="18" t="s">
        <v>361</v>
      </c>
      <c r="G35" s="18" t="s">
        <v>1262</v>
      </c>
      <c r="H35" s="18" t="s">
        <v>359</v>
      </c>
      <c r="I35" s="18" t="s">
        <v>359</v>
      </c>
      <c r="K35" s="18" t="s">
        <v>359</v>
      </c>
      <c r="M35" s="18" t="s">
        <v>359</v>
      </c>
      <c r="O35" s="18" t="s">
        <v>359</v>
      </c>
      <c r="Q35" s="18" t="s">
        <v>1262</v>
      </c>
      <c r="R35" s="18" t="s">
        <v>1262</v>
      </c>
      <c r="S35" s="18" t="s">
        <v>1262</v>
      </c>
      <c r="T35" s="18" t="s">
        <v>1262</v>
      </c>
      <c r="V35" s="134" t="s">
        <v>2654</v>
      </c>
      <c r="Y35" s="18" t="s">
        <v>1262</v>
      </c>
    </row>
    <row r="36" spans="1:27" ht="276" x14ac:dyDescent="0.25">
      <c r="A36" s="9" t="s">
        <v>2549</v>
      </c>
      <c r="B36" s="18" t="s">
        <v>207</v>
      </c>
      <c r="C36" s="18" t="s">
        <v>208</v>
      </c>
      <c r="D36" s="18" t="s">
        <v>2622</v>
      </c>
      <c r="E36" s="18" t="s">
        <v>360</v>
      </c>
      <c r="G36" s="18" t="s">
        <v>1262</v>
      </c>
      <c r="H36" s="18" t="s">
        <v>363</v>
      </c>
      <c r="I36" s="18" t="s">
        <v>1404</v>
      </c>
      <c r="K36" s="18" t="s">
        <v>1404</v>
      </c>
      <c r="M36" s="18" t="s">
        <v>1404</v>
      </c>
      <c r="O36" s="18" t="s">
        <v>1404</v>
      </c>
      <c r="Q36" s="18" t="s">
        <v>1262</v>
      </c>
      <c r="R36" s="18" t="s">
        <v>1262</v>
      </c>
      <c r="S36" s="18" t="s">
        <v>1262</v>
      </c>
      <c r="T36" s="18" t="s">
        <v>1262</v>
      </c>
      <c r="V36" s="134" t="s">
        <v>2654</v>
      </c>
      <c r="Y36" s="18" t="s">
        <v>1262</v>
      </c>
    </row>
    <row r="37" spans="1:27" ht="216" x14ac:dyDescent="0.25">
      <c r="A37" s="9" t="s">
        <v>2550</v>
      </c>
      <c r="B37" s="18" t="s">
        <v>366</v>
      </c>
      <c r="C37" s="18" t="s">
        <v>365</v>
      </c>
      <c r="D37" s="18" t="s">
        <v>2622</v>
      </c>
      <c r="E37" s="18" t="s">
        <v>364</v>
      </c>
      <c r="G37" s="18" t="s">
        <v>1262</v>
      </c>
      <c r="H37" s="18" t="s">
        <v>367</v>
      </c>
      <c r="I37" s="18" t="s">
        <v>367</v>
      </c>
      <c r="K37" s="18" t="s">
        <v>367</v>
      </c>
      <c r="M37" s="18" t="s">
        <v>367</v>
      </c>
      <c r="O37" s="18" t="s">
        <v>367</v>
      </c>
      <c r="Q37" s="18" t="s">
        <v>1262</v>
      </c>
      <c r="R37" s="18" t="s">
        <v>1262</v>
      </c>
      <c r="S37" s="18" t="s">
        <v>1262</v>
      </c>
      <c r="T37" s="18" t="s">
        <v>1262</v>
      </c>
      <c r="U37" s="135" t="s">
        <v>2887</v>
      </c>
      <c r="V37" s="134" t="s">
        <v>2648</v>
      </c>
      <c r="W37" s="135" t="s">
        <v>2888</v>
      </c>
      <c r="X37" s="135" t="s">
        <v>2889</v>
      </c>
      <c r="Y37" s="18" t="s">
        <v>1262</v>
      </c>
      <c r="AA37" s="135" t="s">
        <v>2890</v>
      </c>
    </row>
    <row r="38" spans="1:27" x14ac:dyDescent="0.25">
      <c r="V38" s="134" t="s">
        <v>2654</v>
      </c>
    </row>
    <row r="39" spans="1:27" x14ac:dyDescent="0.25">
      <c r="V39" s="134" t="s">
        <v>2654</v>
      </c>
    </row>
    <row r="40" spans="1:27" x14ac:dyDescent="0.25">
      <c r="V40" s="134" t="s">
        <v>2654</v>
      </c>
    </row>
    <row r="41" spans="1:27" x14ac:dyDescent="0.25">
      <c r="V41" s="134" t="s">
        <v>2654</v>
      </c>
    </row>
    <row r="42" spans="1:27" x14ac:dyDescent="0.25">
      <c r="V42" s="134" t="s">
        <v>2654</v>
      </c>
    </row>
    <row r="43" spans="1:27" x14ac:dyDescent="0.25">
      <c r="V43" s="134" t="s">
        <v>2654</v>
      </c>
    </row>
    <row r="44" spans="1:27" x14ac:dyDescent="0.25">
      <c r="V44" s="134" t="s">
        <v>2654</v>
      </c>
    </row>
    <row r="45" spans="1:27" x14ac:dyDescent="0.25">
      <c r="V45" s="134" t="s">
        <v>2654</v>
      </c>
    </row>
    <row r="46" spans="1:27" x14ac:dyDescent="0.25">
      <c r="V46" s="134" t="s">
        <v>2654</v>
      </c>
    </row>
    <row r="47" spans="1:27" x14ac:dyDescent="0.25">
      <c r="V47" s="134" t="s">
        <v>2654</v>
      </c>
    </row>
    <row r="48" spans="1:27" x14ac:dyDescent="0.25">
      <c r="V48" s="134" t="s">
        <v>2654</v>
      </c>
    </row>
    <row r="49" spans="22:22" x14ac:dyDescent="0.25">
      <c r="V49" s="134" t="s">
        <v>2654</v>
      </c>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7:V49">
    <cfRule type="containsText" dxfId="294" priority="91" stopIfTrue="1" operator="containsText" text="Target Met">
      <formula>NOT(ISERROR(SEARCH("Target Met",V7)))</formula>
    </cfRule>
  </conditionalFormatting>
  <conditionalFormatting sqref="V7:V49">
    <cfRule type="containsText" dxfId="293" priority="85" stopIfTrue="1" operator="containsText" text="Not Applicable">
      <formula>NOT(ISERROR(SEARCH("Not Applicable",V7)))</formula>
    </cfRule>
    <cfRule type="containsText" priority="86" stopIfTrue="1" operator="containsText" text="Not Applicable">
      <formula>NOT(ISERROR(SEARCH("Not Applicable",V7)))</formula>
    </cfRule>
    <cfRule type="containsText" dxfId="292" priority="87" stopIfTrue="1" operator="containsText" text="Target Exceeded">
      <formula>NOT(ISERROR(SEARCH("Target Exceeded",V7)))</formula>
    </cfRule>
    <cfRule type="containsText" dxfId="291" priority="88" stopIfTrue="1" operator="containsText" text="Target Partially Met">
      <formula>NOT(ISERROR(SEARCH("Target Partially Met",V7)))</formula>
    </cfRule>
    <cfRule type="containsText" priority="89" stopIfTrue="1" operator="containsText" text="Target Partially Met">
      <formula>NOT(ISERROR(SEARCH("Target Partially Met",V7)))</formula>
    </cfRule>
    <cfRule type="containsText" dxfId="290" priority="90" stopIfTrue="1" operator="containsText" text="Nil Achieved">
      <formula>NOT(ISERROR(SEARCH("Nil Achieved",V7)))</formula>
    </cfRule>
  </conditionalFormatting>
  <conditionalFormatting sqref="V15:V19">
    <cfRule type="containsText" dxfId="289" priority="84" stopIfTrue="1" operator="containsText" text="Target Met">
      <formula>NOT(ISERROR(SEARCH("Target Met",V15)))</formula>
    </cfRule>
  </conditionalFormatting>
  <conditionalFormatting sqref="V15:V19">
    <cfRule type="containsText" dxfId="288" priority="78" stopIfTrue="1" operator="containsText" text="Not Applicable">
      <formula>NOT(ISERROR(SEARCH("Not Applicable",V15)))</formula>
    </cfRule>
    <cfRule type="containsText" priority="79" stopIfTrue="1" operator="containsText" text="Not Applicable">
      <formula>NOT(ISERROR(SEARCH("Not Applicable",V15)))</formula>
    </cfRule>
    <cfRule type="containsText" dxfId="287" priority="80" stopIfTrue="1" operator="containsText" text="Target Exceeded">
      <formula>NOT(ISERROR(SEARCH("Target Exceeded",V15)))</formula>
    </cfRule>
    <cfRule type="containsText" dxfId="286" priority="81" stopIfTrue="1" operator="containsText" text="Target Partially Met">
      <formula>NOT(ISERROR(SEARCH("Target Partially Met",V15)))</formula>
    </cfRule>
    <cfRule type="containsText" priority="82" stopIfTrue="1" operator="containsText" text="Target Partially Met">
      <formula>NOT(ISERROR(SEARCH("Target Partially Met",V15)))</formula>
    </cfRule>
    <cfRule type="containsText" dxfId="285" priority="83" stopIfTrue="1" operator="containsText" text="Nil Achieved">
      <formula>NOT(ISERROR(SEARCH("Nil Achieved",V15)))</formula>
    </cfRule>
  </conditionalFormatting>
  <conditionalFormatting sqref="V24:V28">
    <cfRule type="containsText" dxfId="284" priority="77" stopIfTrue="1" operator="containsText" text="Target Met">
      <formula>NOT(ISERROR(SEARCH("Target Met",V24)))</formula>
    </cfRule>
  </conditionalFormatting>
  <conditionalFormatting sqref="V24:V28">
    <cfRule type="containsText" dxfId="283" priority="71" stopIfTrue="1" operator="containsText" text="Not Applicable">
      <formula>NOT(ISERROR(SEARCH("Not Applicable",V24)))</formula>
    </cfRule>
    <cfRule type="containsText" priority="72" stopIfTrue="1" operator="containsText" text="Not Applicable">
      <formula>NOT(ISERROR(SEARCH("Not Applicable",V24)))</formula>
    </cfRule>
    <cfRule type="containsText" dxfId="282" priority="73" stopIfTrue="1" operator="containsText" text="Target Exceeded">
      <formula>NOT(ISERROR(SEARCH("Target Exceeded",V24)))</formula>
    </cfRule>
    <cfRule type="containsText" dxfId="281" priority="74" stopIfTrue="1" operator="containsText" text="Target Partially Met">
      <formula>NOT(ISERROR(SEARCH("Target Partially Met",V24)))</formula>
    </cfRule>
    <cfRule type="containsText" priority="75" stopIfTrue="1" operator="containsText" text="Target Partially Met">
      <formula>NOT(ISERROR(SEARCH("Target Partially Met",V24)))</formula>
    </cfRule>
    <cfRule type="containsText" dxfId="280" priority="76" stopIfTrue="1" operator="containsText" text="Nil Achieved">
      <formula>NOT(ISERROR(SEARCH("Nil Achieved",V24)))</formula>
    </cfRule>
  </conditionalFormatting>
  <conditionalFormatting sqref="V17">
    <cfRule type="containsText" dxfId="279" priority="70" stopIfTrue="1" operator="containsText" text="Target Met">
      <formula>NOT(ISERROR(SEARCH("Target Met",V17)))</formula>
    </cfRule>
  </conditionalFormatting>
  <conditionalFormatting sqref="V17">
    <cfRule type="containsText" dxfId="278" priority="64" stopIfTrue="1" operator="containsText" text="Not Applicable">
      <formula>NOT(ISERROR(SEARCH("Not Applicable",V17)))</formula>
    </cfRule>
    <cfRule type="containsText" priority="65" stopIfTrue="1" operator="containsText" text="Not Applicable">
      <formula>NOT(ISERROR(SEARCH("Not Applicable",V17)))</formula>
    </cfRule>
    <cfRule type="containsText" dxfId="277" priority="66" stopIfTrue="1" operator="containsText" text="Target Exceeded">
      <formula>NOT(ISERROR(SEARCH("Target Exceeded",V17)))</formula>
    </cfRule>
    <cfRule type="containsText" dxfId="276" priority="67" stopIfTrue="1" operator="containsText" text="Target Partially Met">
      <formula>NOT(ISERROR(SEARCH("Target Partially Met",V17)))</formula>
    </cfRule>
    <cfRule type="containsText" priority="68" stopIfTrue="1" operator="containsText" text="Target Partially Met">
      <formula>NOT(ISERROR(SEARCH("Target Partially Met",V17)))</formula>
    </cfRule>
    <cfRule type="containsText" dxfId="275" priority="69" stopIfTrue="1" operator="containsText" text="Nil Achieved">
      <formula>NOT(ISERROR(SEARCH("Nil Achieved",V17)))</formula>
    </cfRule>
  </conditionalFormatting>
  <conditionalFormatting sqref="V21:V22">
    <cfRule type="containsText" dxfId="274" priority="63" stopIfTrue="1" operator="containsText" text="Target Met">
      <formula>NOT(ISERROR(SEARCH("Target Met",V21)))</formula>
    </cfRule>
  </conditionalFormatting>
  <conditionalFormatting sqref="V21:V22">
    <cfRule type="containsText" dxfId="273" priority="57" stopIfTrue="1" operator="containsText" text="Not Applicable">
      <formula>NOT(ISERROR(SEARCH("Not Applicable",V21)))</formula>
    </cfRule>
    <cfRule type="containsText" priority="58" stopIfTrue="1" operator="containsText" text="Not Applicable">
      <formula>NOT(ISERROR(SEARCH("Not Applicable",V21)))</formula>
    </cfRule>
    <cfRule type="containsText" dxfId="272" priority="59" stopIfTrue="1" operator="containsText" text="Target Exceeded">
      <formula>NOT(ISERROR(SEARCH("Target Exceeded",V21)))</formula>
    </cfRule>
    <cfRule type="containsText" dxfId="271" priority="60" stopIfTrue="1" operator="containsText" text="Target Partially Met">
      <formula>NOT(ISERROR(SEARCH("Target Partially Met",V21)))</formula>
    </cfRule>
    <cfRule type="containsText" priority="61" stopIfTrue="1" operator="containsText" text="Target Partially Met">
      <formula>NOT(ISERROR(SEARCH("Target Partially Met",V21)))</formula>
    </cfRule>
    <cfRule type="containsText" dxfId="270" priority="62" stopIfTrue="1" operator="containsText" text="Nil Achieved">
      <formula>NOT(ISERROR(SEARCH("Nil Achieved",V21)))</formula>
    </cfRule>
  </conditionalFormatting>
  <conditionalFormatting sqref="V32">
    <cfRule type="containsText" dxfId="269" priority="56" stopIfTrue="1" operator="containsText" text="Target Met">
      <formula>NOT(ISERROR(SEARCH("Target Met",V32)))</formula>
    </cfRule>
  </conditionalFormatting>
  <conditionalFormatting sqref="V32">
    <cfRule type="containsText" dxfId="268" priority="50" stopIfTrue="1" operator="containsText" text="Not Applicable">
      <formula>NOT(ISERROR(SEARCH("Not Applicable",V32)))</formula>
    </cfRule>
    <cfRule type="containsText" priority="51" stopIfTrue="1" operator="containsText" text="Not Applicable">
      <formula>NOT(ISERROR(SEARCH("Not Applicable",V32)))</formula>
    </cfRule>
    <cfRule type="containsText" dxfId="267" priority="52" stopIfTrue="1" operator="containsText" text="Target Exceeded">
      <formula>NOT(ISERROR(SEARCH("Target Exceeded",V32)))</formula>
    </cfRule>
    <cfRule type="containsText" dxfId="266" priority="53" stopIfTrue="1" operator="containsText" text="Target Partially Met">
      <formula>NOT(ISERROR(SEARCH("Target Partially Met",V32)))</formula>
    </cfRule>
    <cfRule type="containsText" priority="54" stopIfTrue="1" operator="containsText" text="Target Partially Met">
      <formula>NOT(ISERROR(SEARCH("Target Partially Met",V32)))</formula>
    </cfRule>
    <cfRule type="containsText" dxfId="265" priority="55" stopIfTrue="1" operator="containsText" text="Nil Achieved">
      <formula>NOT(ISERROR(SEARCH("Nil Achieved",V32)))</formula>
    </cfRule>
  </conditionalFormatting>
  <conditionalFormatting sqref="V7:V37">
    <cfRule type="containsText" dxfId="264" priority="49" stopIfTrue="1" operator="containsText" text="Target Met">
      <formula>NOT(ISERROR(SEARCH("Target Met",V7)))</formula>
    </cfRule>
  </conditionalFormatting>
  <conditionalFormatting sqref="V7:V37">
    <cfRule type="containsText" dxfId="263" priority="43" stopIfTrue="1" operator="containsText" text="Not Applicable">
      <formula>NOT(ISERROR(SEARCH("Not Applicable",V7)))</formula>
    </cfRule>
    <cfRule type="containsText" priority="44" stopIfTrue="1" operator="containsText" text="Not Applicable">
      <formula>NOT(ISERROR(SEARCH("Not Applicable",V7)))</formula>
    </cfRule>
    <cfRule type="containsText" dxfId="262" priority="45" stopIfTrue="1" operator="containsText" text="Target Exceeded">
      <formula>NOT(ISERROR(SEARCH("Target Exceeded",V7)))</formula>
    </cfRule>
    <cfRule type="containsText" dxfId="261" priority="46" stopIfTrue="1" operator="containsText" text="Target Partially Met">
      <formula>NOT(ISERROR(SEARCH("Target Partially Met",V7)))</formula>
    </cfRule>
    <cfRule type="containsText" priority="47" stopIfTrue="1" operator="containsText" text="Target Partially Met">
      <formula>NOT(ISERROR(SEARCH("Target Partially Met",V7)))</formula>
    </cfRule>
    <cfRule type="containsText" dxfId="260" priority="48" stopIfTrue="1" operator="containsText" text="Nil Achieved">
      <formula>NOT(ISERROR(SEARCH("Nil Achieved",V7)))</formula>
    </cfRule>
  </conditionalFormatting>
  <conditionalFormatting sqref="V15:V19">
    <cfRule type="containsText" dxfId="259" priority="42" stopIfTrue="1" operator="containsText" text="Target Met">
      <formula>NOT(ISERROR(SEARCH("Target Met",V15)))</formula>
    </cfRule>
  </conditionalFormatting>
  <conditionalFormatting sqref="V15:V19">
    <cfRule type="containsText" dxfId="258" priority="36" stopIfTrue="1" operator="containsText" text="Not Applicable">
      <formula>NOT(ISERROR(SEARCH("Not Applicable",V15)))</formula>
    </cfRule>
    <cfRule type="containsText" priority="37" stopIfTrue="1" operator="containsText" text="Not Applicable">
      <formula>NOT(ISERROR(SEARCH("Not Applicable",V15)))</formula>
    </cfRule>
    <cfRule type="containsText" dxfId="257" priority="38" stopIfTrue="1" operator="containsText" text="Target Exceeded">
      <formula>NOT(ISERROR(SEARCH("Target Exceeded",V15)))</formula>
    </cfRule>
    <cfRule type="containsText" dxfId="256" priority="39" stopIfTrue="1" operator="containsText" text="Target Partially Met">
      <formula>NOT(ISERROR(SEARCH("Target Partially Met",V15)))</formula>
    </cfRule>
    <cfRule type="containsText" priority="40" stopIfTrue="1" operator="containsText" text="Target Partially Met">
      <formula>NOT(ISERROR(SEARCH("Target Partially Met",V15)))</formula>
    </cfRule>
    <cfRule type="containsText" dxfId="255" priority="41" stopIfTrue="1" operator="containsText" text="Nil Achieved">
      <formula>NOT(ISERROR(SEARCH("Nil Achieved",V15)))</formula>
    </cfRule>
  </conditionalFormatting>
  <conditionalFormatting sqref="V24:V28">
    <cfRule type="containsText" dxfId="254" priority="35" stopIfTrue="1" operator="containsText" text="Target Met">
      <formula>NOT(ISERROR(SEARCH("Target Met",V24)))</formula>
    </cfRule>
  </conditionalFormatting>
  <conditionalFormatting sqref="V24:V28">
    <cfRule type="containsText" dxfId="253" priority="29" stopIfTrue="1" operator="containsText" text="Not Applicable">
      <formula>NOT(ISERROR(SEARCH("Not Applicable",V24)))</formula>
    </cfRule>
    <cfRule type="containsText" priority="30" stopIfTrue="1" operator="containsText" text="Not Applicable">
      <formula>NOT(ISERROR(SEARCH("Not Applicable",V24)))</formula>
    </cfRule>
    <cfRule type="containsText" dxfId="252" priority="31" stopIfTrue="1" operator="containsText" text="Target Exceeded">
      <formula>NOT(ISERROR(SEARCH("Target Exceeded",V24)))</formula>
    </cfRule>
    <cfRule type="containsText" dxfId="251" priority="32" stopIfTrue="1" operator="containsText" text="Target Partially Met">
      <formula>NOT(ISERROR(SEARCH("Target Partially Met",V24)))</formula>
    </cfRule>
    <cfRule type="containsText" priority="33" stopIfTrue="1" operator="containsText" text="Target Partially Met">
      <formula>NOT(ISERROR(SEARCH("Target Partially Met",V24)))</formula>
    </cfRule>
    <cfRule type="containsText" dxfId="250" priority="34" stopIfTrue="1" operator="containsText" text="Nil Achieved">
      <formula>NOT(ISERROR(SEARCH("Nil Achieved",V24)))</formula>
    </cfRule>
  </conditionalFormatting>
  <conditionalFormatting sqref="V17">
    <cfRule type="containsText" dxfId="249" priority="28" stopIfTrue="1" operator="containsText" text="Target Met">
      <formula>NOT(ISERROR(SEARCH("Target Met",V17)))</formula>
    </cfRule>
  </conditionalFormatting>
  <conditionalFormatting sqref="V17">
    <cfRule type="containsText" dxfId="248" priority="22" stopIfTrue="1" operator="containsText" text="Not Applicable">
      <formula>NOT(ISERROR(SEARCH("Not Applicable",V17)))</formula>
    </cfRule>
    <cfRule type="containsText" priority="23" stopIfTrue="1" operator="containsText" text="Not Applicable">
      <formula>NOT(ISERROR(SEARCH("Not Applicable",V17)))</formula>
    </cfRule>
    <cfRule type="containsText" dxfId="247" priority="24" stopIfTrue="1" operator="containsText" text="Target Exceeded">
      <formula>NOT(ISERROR(SEARCH("Target Exceeded",V17)))</formula>
    </cfRule>
    <cfRule type="containsText" dxfId="246" priority="25" stopIfTrue="1" operator="containsText" text="Target Partially Met">
      <formula>NOT(ISERROR(SEARCH("Target Partially Met",V17)))</formula>
    </cfRule>
    <cfRule type="containsText" priority="26" stopIfTrue="1" operator="containsText" text="Target Partially Met">
      <formula>NOT(ISERROR(SEARCH("Target Partially Met",V17)))</formula>
    </cfRule>
    <cfRule type="containsText" dxfId="245" priority="27" stopIfTrue="1" operator="containsText" text="Nil Achieved">
      <formula>NOT(ISERROR(SEARCH("Nil Achieved",V17)))</formula>
    </cfRule>
  </conditionalFormatting>
  <conditionalFormatting sqref="V21:V22">
    <cfRule type="containsText" dxfId="244" priority="21" stopIfTrue="1" operator="containsText" text="Target Met">
      <formula>NOT(ISERROR(SEARCH("Target Met",V21)))</formula>
    </cfRule>
  </conditionalFormatting>
  <conditionalFormatting sqref="V21:V22">
    <cfRule type="containsText" dxfId="243" priority="15" stopIfTrue="1" operator="containsText" text="Not Applicable">
      <formula>NOT(ISERROR(SEARCH("Not Applicable",V21)))</formula>
    </cfRule>
    <cfRule type="containsText" priority="16" stopIfTrue="1" operator="containsText" text="Not Applicable">
      <formula>NOT(ISERROR(SEARCH("Not Applicable",V21)))</formula>
    </cfRule>
    <cfRule type="containsText" dxfId="242" priority="17" stopIfTrue="1" operator="containsText" text="Target Exceeded">
      <formula>NOT(ISERROR(SEARCH("Target Exceeded",V21)))</formula>
    </cfRule>
    <cfRule type="containsText" dxfId="241" priority="18" stopIfTrue="1" operator="containsText" text="Target Partially Met">
      <formula>NOT(ISERROR(SEARCH("Target Partially Met",V21)))</formula>
    </cfRule>
    <cfRule type="containsText" priority="19" stopIfTrue="1" operator="containsText" text="Target Partially Met">
      <formula>NOT(ISERROR(SEARCH("Target Partially Met",V21)))</formula>
    </cfRule>
    <cfRule type="containsText" dxfId="240" priority="20" stopIfTrue="1" operator="containsText" text="Nil Achieved">
      <formula>NOT(ISERROR(SEARCH("Nil Achieved",V21)))</formula>
    </cfRule>
  </conditionalFormatting>
  <conditionalFormatting sqref="V32">
    <cfRule type="containsText" dxfId="239" priority="14" stopIfTrue="1" operator="containsText" text="Target Met">
      <formula>NOT(ISERROR(SEARCH("Target Met",V32)))</formula>
    </cfRule>
  </conditionalFormatting>
  <conditionalFormatting sqref="V32">
    <cfRule type="containsText" dxfId="238" priority="8" stopIfTrue="1" operator="containsText" text="Not Applicable">
      <formula>NOT(ISERROR(SEARCH("Not Applicable",V32)))</formula>
    </cfRule>
    <cfRule type="containsText" priority="9" stopIfTrue="1" operator="containsText" text="Not Applicable">
      <formula>NOT(ISERROR(SEARCH("Not Applicable",V32)))</formula>
    </cfRule>
    <cfRule type="containsText" dxfId="237" priority="10" stopIfTrue="1" operator="containsText" text="Target Exceeded">
      <formula>NOT(ISERROR(SEARCH("Target Exceeded",V32)))</formula>
    </cfRule>
    <cfRule type="containsText" dxfId="236" priority="11" stopIfTrue="1" operator="containsText" text="Target Partially Met">
      <formula>NOT(ISERROR(SEARCH("Target Partially Met",V32)))</formula>
    </cfRule>
    <cfRule type="containsText" priority="12" stopIfTrue="1" operator="containsText" text="Target Partially Met">
      <formula>NOT(ISERROR(SEARCH("Target Partially Met",V32)))</formula>
    </cfRule>
    <cfRule type="containsText" dxfId="235" priority="13" stopIfTrue="1" operator="containsText" text="Nil Achieved">
      <formula>NOT(ISERROR(SEARCH("Nil Achieved",V32)))</formula>
    </cfRule>
  </conditionalFormatting>
  <conditionalFormatting sqref="V14">
    <cfRule type="containsText" dxfId="234" priority="7" stopIfTrue="1" operator="containsText" text="Target Met">
      <formula>NOT(ISERROR(SEARCH("Target Met",V14)))</formula>
    </cfRule>
  </conditionalFormatting>
  <conditionalFormatting sqref="V14">
    <cfRule type="containsText" dxfId="233" priority="1" stopIfTrue="1" operator="containsText" text="Not Applicable">
      <formula>NOT(ISERROR(SEARCH("Not Applicable",V14)))</formula>
    </cfRule>
    <cfRule type="containsText" priority="2" stopIfTrue="1" operator="containsText" text="Not Applicable">
      <formula>NOT(ISERROR(SEARCH("Not Applicable",V14)))</formula>
    </cfRule>
    <cfRule type="containsText" dxfId="232" priority="3" stopIfTrue="1" operator="containsText" text="Target Exceeded">
      <formula>NOT(ISERROR(SEARCH("Target Exceeded",V14)))</formula>
    </cfRule>
    <cfRule type="containsText" dxfId="231" priority="4" stopIfTrue="1" operator="containsText" text="Target Partially Met">
      <formula>NOT(ISERROR(SEARCH("Target Partially Met",V14)))</formula>
    </cfRule>
    <cfRule type="containsText" priority="5" stopIfTrue="1" operator="containsText" text="Target Partially Met">
      <formula>NOT(ISERROR(SEARCH("Target Partially Met",V14)))</formula>
    </cfRule>
    <cfRule type="containsText" dxfId="230" priority="6" stopIfTrue="1" operator="containsText" text="Nil Achieved">
      <formula>NOT(ISERROR(SEARCH("Nil Achieved",V14)))</formula>
    </cfRule>
  </conditionalFormatting>
  <pageMargins left="0.70866141732283472" right="0.70866141732283472" top="0.74803149606299213" bottom="0.74803149606299213" header="0.31496062992125984" footer="0.31496062992125984"/>
  <pageSetup paperSize="9" scale="75" firstPageNumber="169" orientation="landscape" useFirstPageNumber="1" horizontalDpi="4294967293" verticalDpi="1200"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[16]Sheet1!#REF!</xm:f>
          </x14:formula1>
          <xm:sqref>V7:V49</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I28" sqref="I28"/>
    </sheetView>
  </sheetViews>
  <sheetFormatPr defaultRowHeight="15" x14ac:dyDescent="0.25"/>
  <cols>
    <col min="1" max="11" width="9.140625" style="50"/>
    <col min="12" max="12" width="9.140625" style="65" customWidth="1"/>
    <col min="13" max="16384" width="9.140625" style="50"/>
  </cols>
  <sheetData>
    <row r="1" spans="1:11" ht="15" customHeight="1" x14ac:dyDescent="0.25">
      <c r="A1" s="352" t="s">
        <v>3635</v>
      </c>
      <c r="B1" s="353"/>
      <c r="C1" s="353"/>
      <c r="D1" s="353"/>
      <c r="E1" s="353"/>
      <c r="F1" s="353"/>
      <c r="G1" s="353"/>
      <c r="H1" s="353"/>
      <c r="I1" s="354"/>
    </row>
    <row r="2" spans="1:11" ht="52.5" customHeight="1" x14ac:dyDescent="0.35">
      <c r="A2" s="355"/>
      <c r="B2" s="356"/>
      <c r="C2" s="356"/>
      <c r="D2" s="356"/>
      <c r="E2" s="356"/>
      <c r="F2" s="356"/>
      <c r="G2" s="356"/>
      <c r="H2" s="356"/>
      <c r="I2" s="357"/>
      <c r="J2" s="49"/>
      <c r="K2" s="49"/>
    </row>
    <row r="3" spans="1:11" x14ac:dyDescent="0.25">
      <c r="A3" s="53"/>
      <c r="B3" s="65"/>
      <c r="C3" s="65"/>
      <c r="D3" s="65"/>
      <c r="E3" s="65"/>
      <c r="F3" s="65"/>
      <c r="G3" s="65"/>
      <c r="H3" s="65"/>
      <c r="I3" s="66"/>
      <c r="J3" s="65"/>
      <c r="K3" s="65"/>
    </row>
    <row r="4" spans="1:11" x14ac:dyDescent="0.25">
      <c r="A4" s="53"/>
      <c r="B4" s="65"/>
      <c r="C4" s="65"/>
      <c r="D4" s="65"/>
      <c r="E4" s="65"/>
      <c r="F4" s="65"/>
      <c r="G4" s="65"/>
      <c r="H4" s="65"/>
      <c r="I4" s="66"/>
      <c r="J4" s="65"/>
      <c r="K4" s="65"/>
    </row>
    <row r="5" spans="1:11" x14ac:dyDescent="0.25">
      <c r="A5" s="53"/>
      <c r="B5" s="65"/>
      <c r="C5" s="65"/>
      <c r="D5" s="65"/>
      <c r="E5" s="65"/>
      <c r="F5" s="65"/>
      <c r="G5" s="65"/>
      <c r="H5" s="65"/>
      <c r="I5" s="66"/>
      <c r="J5" s="65"/>
      <c r="K5" s="65"/>
    </row>
    <row r="6" spans="1:11" x14ac:dyDescent="0.25">
      <c r="A6" s="53"/>
      <c r="B6" s="65"/>
      <c r="C6" s="65"/>
      <c r="D6" s="65"/>
      <c r="E6" s="65"/>
      <c r="F6" s="65"/>
      <c r="G6" s="65"/>
      <c r="H6" s="65"/>
      <c r="I6" s="66"/>
      <c r="J6" s="65"/>
      <c r="K6" s="65"/>
    </row>
    <row r="7" spans="1:11" x14ac:dyDescent="0.25">
      <c r="A7" s="53"/>
      <c r="B7" s="65"/>
      <c r="C7" s="65"/>
      <c r="D7" s="65"/>
      <c r="E7" s="65"/>
      <c r="F7" s="65"/>
      <c r="G7" s="65"/>
      <c r="H7" s="65"/>
      <c r="I7" s="66"/>
      <c r="J7" s="65"/>
      <c r="K7" s="65"/>
    </row>
    <row r="8" spans="1:11" x14ac:dyDescent="0.25">
      <c r="A8" s="53"/>
      <c r="B8" s="65"/>
      <c r="C8" s="65"/>
      <c r="D8" s="65"/>
      <c r="E8" s="65"/>
      <c r="F8" s="65"/>
      <c r="G8" s="65"/>
      <c r="H8" s="65"/>
      <c r="I8" s="66"/>
      <c r="J8" s="65"/>
      <c r="K8" s="65"/>
    </row>
    <row r="9" spans="1:11" x14ac:dyDescent="0.25">
      <c r="A9" s="53"/>
      <c r="B9" s="65"/>
      <c r="C9" s="65"/>
      <c r="D9" s="65"/>
      <c r="E9" s="65"/>
      <c r="F9" s="65"/>
      <c r="G9" s="65"/>
      <c r="H9" s="65"/>
      <c r="I9" s="66"/>
      <c r="J9" s="65"/>
      <c r="K9" s="65"/>
    </row>
    <row r="10" spans="1:11" x14ac:dyDescent="0.25">
      <c r="A10" s="53"/>
      <c r="B10" s="65"/>
      <c r="C10" s="65"/>
      <c r="D10" s="65"/>
      <c r="E10" s="65"/>
      <c r="F10" s="65"/>
      <c r="G10" s="65"/>
      <c r="H10" s="65"/>
      <c r="I10" s="66"/>
      <c r="J10" s="65"/>
      <c r="K10" s="65"/>
    </row>
    <row r="11" spans="1:11" x14ac:dyDescent="0.25">
      <c r="A11" s="53"/>
      <c r="B11" s="65"/>
      <c r="C11" s="65"/>
      <c r="D11" s="65"/>
      <c r="E11" s="65"/>
      <c r="F11" s="65"/>
      <c r="G11" s="65"/>
      <c r="H11" s="65"/>
      <c r="I11" s="66"/>
      <c r="J11" s="65"/>
      <c r="K11" s="65"/>
    </row>
    <row r="12" spans="1:11" x14ac:dyDescent="0.25">
      <c r="A12" s="53"/>
      <c r="B12" s="65"/>
      <c r="C12" s="65"/>
      <c r="D12" s="65"/>
      <c r="E12" s="65"/>
      <c r="F12" s="65"/>
      <c r="G12" s="65"/>
      <c r="H12" s="65"/>
      <c r="I12" s="66"/>
      <c r="J12" s="65"/>
      <c r="K12" s="65"/>
    </row>
    <row r="13" spans="1:11" x14ac:dyDescent="0.25">
      <c r="A13" s="53"/>
      <c r="B13" s="65"/>
      <c r="C13" s="65"/>
      <c r="D13" s="65"/>
      <c r="E13" s="65"/>
      <c r="F13" s="65"/>
      <c r="G13" s="65"/>
      <c r="H13" s="65"/>
      <c r="I13" s="66"/>
      <c r="J13" s="65"/>
      <c r="K13" s="65"/>
    </row>
    <row r="14" spans="1:11" x14ac:dyDescent="0.25">
      <c r="A14" s="53"/>
      <c r="B14" s="65"/>
      <c r="C14" s="65"/>
      <c r="D14" s="65"/>
      <c r="E14" s="65"/>
      <c r="F14" s="65"/>
      <c r="G14" s="65"/>
      <c r="H14" s="65"/>
      <c r="I14" s="66"/>
      <c r="J14" s="65"/>
      <c r="K14" s="65"/>
    </row>
    <row r="15" spans="1:11" x14ac:dyDescent="0.25">
      <c r="A15" s="53"/>
      <c r="B15" s="65"/>
      <c r="C15" s="65"/>
      <c r="D15" s="65"/>
      <c r="E15" s="65"/>
      <c r="F15" s="65"/>
      <c r="G15" s="65"/>
      <c r="H15" s="65"/>
      <c r="I15" s="66"/>
      <c r="J15" s="65"/>
      <c r="K15" s="65"/>
    </row>
    <row r="16" spans="1:11" x14ac:dyDescent="0.25">
      <c r="A16" s="53"/>
      <c r="B16" s="65"/>
      <c r="C16" s="65"/>
      <c r="D16" s="65"/>
      <c r="E16" s="65"/>
      <c r="F16" s="65"/>
      <c r="G16" s="65"/>
      <c r="H16" s="65"/>
      <c r="I16" s="66"/>
      <c r="J16" s="65"/>
      <c r="K16" s="65"/>
    </row>
    <row r="17" spans="1:11" x14ac:dyDescent="0.25">
      <c r="A17" s="53"/>
      <c r="B17" s="65"/>
      <c r="C17" s="65"/>
      <c r="D17" s="65"/>
      <c r="E17" s="65"/>
      <c r="F17" s="65"/>
      <c r="G17" s="65"/>
      <c r="H17" s="65"/>
      <c r="I17" s="66"/>
      <c r="J17" s="65"/>
      <c r="K17" s="65"/>
    </row>
    <row r="18" spans="1:11" x14ac:dyDescent="0.25">
      <c r="A18" s="53"/>
      <c r="B18" s="65"/>
      <c r="C18" s="65"/>
      <c r="D18" s="65"/>
      <c r="E18" s="65"/>
      <c r="F18" s="65"/>
      <c r="G18" s="65"/>
      <c r="H18" s="65"/>
      <c r="I18" s="66"/>
      <c r="J18" s="65"/>
      <c r="K18" s="65"/>
    </row>
    <row r="19" spans="1:11" x14ac:dyDescent="0.25">
      <c r="A19" s="53"/>
      <c r="B19" s="65"/>
      <c r="C19" s="65"/>
      <c r="D19" s="65"/>
      <c r="E19" s="65"/>
      <c r="F19" s="65"/>
      <c r="G19" s="65"/>
      <c r="H19" s="65"/>
      <c r="I19" s="66"/>
      <c r="J19" s="65"/>
      <c r="K19" s="65"/>
    </row>
    <row r="20" spans="1:11" x14ac:dyDescent="0.25">
      <c r="A20" s="53"/>
      <c r="B20" s="65"/>
      <c r="C20" s="65"/>
      <c r="D20" s="65"/>
      <c r="E20" s="65"/>
      <c r="F20" s="65"/>
      <c r="G20" s="65"/>
      <c r="H20" s="65"/>
      <c r="I20" s="66"/>
      <c r="J20" s="65"/>
      <c r="K20" s="65"/>
    </row>
    <row r="21" spans="1:11" x14ac:dyDescent="0.25">
      <c r="A21" s="53"/>
      <c r="B21" s="65"/>
      <c r="C21" s="65"/>
      <c r="D21" s="65"/>
      <c r="E21" s="65"/>
      <c r="F21" s="65"/>
      <c r="G21" s="65"/>
      <c r="H21" s="65"/>
      <c r="I21" s="66"/>
      <c r="J21" s="65"/>
      <c r="K21" s="65"/>
    </row>
    <row r="22" spans="1:11" x14ac:dyDescent="0.25">
      <c r="A22" s="53"/>
      <c r="B22" s="65"/>
      <c r="C22" s="65"/>
      <c r="D22" s="65"/>
      <c r="E22" s="65"/>
      <c r="F22" s="65"/>
      <c r="G22" s="65"/>
      <c r="H22" s="65"/>
      <c r="I22" s="66"/>
      <c r="J22" s="65"/>
      <c r="K22" s="65"/>
    </row>
    <row r="23" spans="1:11" x14ac:dyDescent="0.25">
      <c r="A23" s="53"/>
      <c r="B23" s="65"/>
      <c r="C23" s="65"/>
      <c r="D23" s="65"/>
      <c r="E23" s="65"/>
      <c r="F23" s="65"/>
      <c r="G23" s="65"/>
      <c r="H23" s="65"/>
      <c r="I23" s="66"/>
      <c r="J23" s="65"/>
      <c r="K23" s="65"/>
    </row>
    <row r="24" spans="1:11" x14ac:dyDescent="0.25">
      <c r="A24" s="53"/>
      <c r="B24" s="65"/>
      <c r="C24" s="65"/>
      <c r="D24" s="65"/>
      <c r="E24" s="65"/>
      <c r="F24" s="65"/>
      <c r="G24" s="65"/>
      <c r="H24" s="65"/>
      <c r="I24" s="66"/>
      <c r="J24" s="65"/>
      <c r="K24" s="65"/>
    </row>
    <row r="25" spans="1:11" x14ac:dyDescent="0.25">
      <c r="A25" s="53"/>
      <c r="B25" s="65"/>
      <c r="C25" s="65"/>
      <c r="D25" s="65"/>
      <c r="E25" s="65"/>
      <c r="F25" s="65"/>
      <c r="G25" s="65"/>
      <c r="H25" s="65"/>
      <c r="I25" s="66"/>
      <c r="J25" s="65"/>
      <c r="K25" s="65"/>
    </row>
    <row r="26" spans="1:11" x14ac:dyDescent="0.25">
      <c r="A26" s="53"/>
      <c r="B26" s="65"/>
      <c r="C26" s="65"/>
      <c r="D26" s="65"/>
      <c r="E26" s="65"/>
      <c r="F26" s="65"/>
      <c r="G26" s="65"/>
      <c r="H26" s="65"/>
      <c r="I26" s="66"/>
      <c r="J26" s="65"/>
      <c r="K26" s="65"/>
    </row>
    <row r="27" spans="1:11" x14ac:dyDescent="0.25">
      <c r="A27" s="53"/>
      <c r="B27" s="65"/>
      <c r="C27" s="65"/>
      <c r="D27" s="65"/>
      <c r="E27" s="65"/>
      <c r="F27" s="65"/>
      <c r="G27" s="65"/>
      <c r="H27" s="65"/>
      <c r="I27" s="66"/>
      <c r="J27" s="65"/>
      <c r="K27" s="65"/>
    </row>
    <row r="28" spans="1:11" x14ac:dyDescent="0.25">
      <c r="A28" s="53"/>
      <c r="B28" s="65"/>
      <c r="C28" s="65"/>
      <c r="D28" s="65"/>
      <c r="E28" s="65"/>
      <c r="F28" s="65"/>
      <c r="G28" s="65"/>
      <c r="H28" s="65"/>
      <c r="I28" s="66"/>
      <c r="J28" s="65"/>
      <c r="K28" s="65"/>
    </row>
    <row r="29" spans="1:11" x14ac:dyDescent="0.25">
      <c r="A29" s="53"/>
      <c r="B29" s="65"/>
      <c r="C29" s="65"/>
      <c r="D29" s="65"/>
      <c r="E29" s="65"/>
      <c r="F29" s="65"/>
      <c r="G29" s="65"/>
      <c r="H29" s="65"/>
      <c r="I29" s="66"/>
      <c r="J29" s="65"/>
      <c r="K29" s="65"/>
    </row>
    <row r="30" spans="1:11" x14ac:dyDescent="0.25">
      <c r="A30" s="53"/>
      <c r="B30" s="65"/>
      <c r="C30" s="65"/>
      <c r="D30" s="65"/>
      <c r="E30" s="65"/>
      <c r="F30" s="65"/>
      <c r="G30" s="65"/>
      <c r="H30" s="65"/>
      <c r="I30" s="66"/>
      <c r="J30" s="65"/>
      <c r="K30" s="65"/>
    </row>
    <row r="31" spans="1:11" x14ac:dyDescent="0.25">
      <c r="A31" s="53"/>
      <c r="B31" s="65"/>
      <c r="C31" s="65"/>
      <c r="D31" s="65"/>
      <c r="E31" s="65"/>
      <c r="F31" s="65"/>
      <c r="G31" s="65"/>
      <c r="H31" s="65"/>
      <c r="I31" s="66"/>
      <c r="J31" s="65"/>
      <c r="K31" s="65"/>
    </row>
    <row r="32" spans="1:11" x14ac:dyDescent="0.25">
      <c r="A32" s="53"/>
      <c r="B32" s="65"/>
      <c r="C32" s="65"/>
      <c r="D32" s="65"/>
      <c r="E32" s="65"/>
      <c r="F32" s="65"/>
      <c r="G32" s="65"/>
      <c r="H32" s="65"/>
      <c r="I32" s="66"/>
      <c r="J32" s="65"/>
      <c r="K32" s="65"/>
    </row>
    <row r="33" spans="1:11" ht="60" customHeight="1" x14ac:dyDescent="0.35">
      <c r="A33" s="53"/>
      <c r="B33" s="12"/>
      <c r="C33" s="65"/>
      <c r="D33" s="65"/>
      <c r="E33" s="65"/>
      <c r="F33" s="65"/>
      <c r="G33" s="65"/>
      <c r="H33" s="65"/>
      <c r="I33" s="66"/>
      <c r="J33" s="12"/>
      <c r="K33" s="65"/>
    </row>
    <row r="34" spans="1:11" ht="15" customHeight="1" x14ac:dyDescent="0.25">
      <c r="A34" s="53"/>
      <c r="B34" s="83"/>
      <c r="C34" s="83"/>
      <c r="D34" s="83"/>
      <c r="E34" s="83"/>
      <c r="F34" s="83"/>
      <c r="G34" s="83"/>
      <c r="H34" s="83"/>
      <c r="I34" s="84"/>
      <c r="J34" s="54"/>
      <c r="K34" s="65"/>
    </row>
    <row r="35" spans="1:11" ht="60" customHeight="1" x14ac:dyDescent="0.35">
      <c r="A35" s="53"/>
      <c r="B35" s="83"/>
      <c r="C35" s="83"/>
      <c r="D35" s="83"/>
      <c r="E35" s="83"/>
      <c r="F35" s="83"/>
      <c r="G35" s="83"/>
      <c r="H35" s="83"/>
      <c r="I35" s="84"/>
      <c r="J35" s="12"/>
      <c r="K35" s="65"/>
    </row>
    <row r="36" spans="1:11" x14ac:dyDescent="0.25">
      <c r="A36" s="53"/>
      <c r="B36" s="54"/>
      <c r="C36" s="54"/>
      <c r="D36" s="54"/>
      <c r="E36" s="56"/>
      <c r="F36" s="54"/>
      <c r="G36" s="54"/>
      <c r="H36" s="54"/>
      <c r="I36" s="55"/>
      <c r="J36" s="54"/>
      <c r="K36" s="65"/>
    </row>
    <row r="37" spans="1:11" ht="23.25" customHeight="1" x14ac:dyDescent="0.35">
      <c r="A37" s="338"/>
      <c r="B37" s="350"/>
      <c r="C37" s="350"/>
      <c r="D37" s="350"/>
      <c r="E37" s="350"/>
      <c r="F37" s="350"/>
      <c r="G37" s="350"/>
      <c r="H37" s="350"/>
      <c r="I37" s="351"/>
      <c r="J37" s="13"/>
      <c r="K37" s="58"/>
    </row>
  </sheetData>
  <mergeCells count="2">
    <mergeCell ref="A1:I2"/>
    <mergeCell ref="A37:I37"/>
  </mergeCells>
  <pageMargins left="0.70866141732283472" right="0.70866141732283472" top="0.74803149606299213" bottom="0.74803149606299213" header="0.31496062992125984" footer="0.31496062992125984"/>
  <pageSetup scale="89" firstPageNumber="176" orientation="portrait" useFirstPageNumber="1" horizontalDpi="4294967293" r:id="rId1"/>
  <headerFooter>
    <oddFooter>Page &amp;P</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3664</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3665</v>
      </c>
    </row>
    <row r="13" spans="1:14" s="267" customFormat="1" ht="18" x14ac:dyDescent="0.25"/>
    <row r="14" spans="1:14" s="267" customFormat="1" ht="18" x14ac:dyDescent="0.25">
      <c r="D14" s="273">
        <v>1.1000000000000001</v>
      </c>
      <c r="E14" s="272" t="s">
        <v>3553</v>
      </c>
      <c r="F14" s="267">
        <v>54</v>
      </c>
    </row>
    <row r="15" spans="1:14" s="267" customFormat="1" ht="18.75" x14ac:dyDescent="0.3">
      <c r="D15" s="267" t="s">
        <v>3549</v>
      </c>
      <c r="E15" s="285" t="s">
        <v>3551</v>
      </c>
      <c r="F15" s="267">
        <v>50</v>
      </c>
    </row>
    <row r="16" spans="1:14" s="267" customFormat="1" ht="18" x14ac:dyDescent="0.25">
      <c r="D16" s="267" t="s">
        <v>3550</v>
      </c>
      <c r="E16" s="272" t="s">
        <v>3552</v>
      </c>
      <c r="F16" s="267">
        <v>4</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3666</v>
      </c>
      <c r="F45" s="275" t="s">
        <v>3667</v>
      </c>
      <c r="G45" s="275" t="s">
        <v>3668</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3669</v>
      </c>
      <c r="F75" s="275" t="s">
        <v>3627</v>
      </c>
      <c r="G75" s="275" t="s">
        <v>3669</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77" orientation="portrait" useFirstPageNumber="1" r:id="rId1"/>
  <headerFooter>
    <oddFooter>Page &amp;P</oddFooter>
  </headerFooter>
  <rowBreaks count="1" manualBreakCount="1">
    <brk id="46" max="16383"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3815</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3815</v>
      </c>
    </row>
    <row r="13" spans="1:14" s="267" customFormat="1" ht="18" x14ac:dyDescent="0.25"/>
    <row r="14" spans="1:14" s="267" customFormat="1" ht="18" x14ac:dyDescent="0.25">
      <c r="D14" s="273">
        <v>1.1000000000000001</v>
      </c>
      <c r="E14" s="272" t="s">
        <v>3553</v>
      </c>
      <c r="F14" s="267">
        <v>4</v>
      </c>
    </row>
    <row r="15" spans="1:14" s="267" customFormat="1" ht="18.75" x14ac:dyDescent="0.3">
      <c r="D15" s="267" t="s">
        <v>3549</v>
      </c>
      <c r="E15" s="285" t="s">
        <v>3551</v>
      </c>
      <c r="F15" s="267">
        <v>4</v>
      </c>
    </row>
    <row r="16" spans="1:14" s="267" customFormat="1" ht="18" x14ac:dyDescent="0.25">
      <c r="D16" s="267" t="s">
        <v>3550</v>
      </c>
      <c r="E16" s="272" t="s">
        <v>3552</v>
      </c>
      <c r="F16" s="267">
        <v>0</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ht="17.25" thickBot="1" x14ac:dyDescent="0.35">
      <c r="E45" s="283" t="s">
        <v>3816</v>
      </c>
      <c r="F45" s="283" t="s">
        <v>3627</v>
      </c>
      <c r="G45" s="283" t="s">
        <v>3816</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79" orientation="portrait" useFirstPageNumber="1"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topLeftCell="B1" zoomScaleNormal="100" zoomScaleSheetLayoutView="100" workbookViewId="0">
      <selection sqref="A1:F1"/>
    </sheetView>
  </sheetViews>
  <sheetFormatPr defaultRowHeight="15" x14ac:dyDescent="0.25"/>
  <cols>
    <col min="1" max="1" width="0" hidden="1" customWidth="1"/>
    <col min="3" max="3" width="25.28515625" bestFit="1" customWidth="1"/>
    <col min="4" max="4" width="40.140625" bestFit="1" customWidth="1"/>
    <col min="5" max="5" width="16.7109375" bestFit="1" customWidth="1"/>
    <col min="6" max="6" width="21.5703125" customWidth="1"/>
  </cols>
  <sheetData>
    <row r="1" spans="1:12" ht="26.25" x14ac:dyDescent="0.4">
      <c r="A1" s="306" t="s">
        <v>3547</v>
      </c>
      <c r="B1" s="306"/>
      <c r="C1" s="306"/>
      <c r="D1" s="306"/>
      <c r="E1" s="306"/>
      <c r="F1" s="306"/>
      <c r="G1" s="261"/>
      <c r="H1" s="261"/>
      <c r="I1" s="261"/>
      <c r="J1" s="261"/>
      <c r="K1" s="261"/>
      <c r="L1" s="261"/>
    </row>
    <row r="2" spans="1:12" ht="26.25" x14ac:dyDescent="0.4">
      <c r="A2" s="306" t="s">
        <v>3548</v>
      </c>
      <c r="B2" s="306"/>
      <c r="C2" s="306"/>
      <c r="D2" s="306"/>
      <c r="E2" s="306"/>
      <c r="F2" s="306"/>
      <c r="G2" s="263"/>
      <c r="H2" s="263"/>
      <c r="I2" s="263"/>
      <c r="J2" s="263"/>
      <c r="K2" s="263"/>
      <c r="L2" s="263"/>
    </row>
    <row r="3" spans="1:12" ht="17.25" thickBot="1" x14ac:dyDescent="0.35">
      <c r="A3" s="268"/>
      <c r="B3" s="268"/>
      <c r="C3" s="269"/>
      <c r="D3" s="268"/>
      <c r="E3" s="268"/>
      <c r="F3" s="268"/>
    </row>
    <row r="4" spans="1:12" ht="18.75" thickBot="1" x14ac:dyDescent="0.35">
      <c r="A4" s="268"/>
      <c r="B4" s="268"/>
      <c r="C4" s="270"/>
      <c r="D4" s="264" t="s">
        <v>3605</v>
      </c>
      <c r="E4" s="303" t="s">
        <v>3544</v>
      </c>
      <c r="F4" s="268"/>
    </row>
    <row r="5" spans="1:12" ht="18.75" thickBot="1" x14ac:dyDescent="0.35">
      <c r="A5" s="268"/>
      <c r="B5" s="268"/>
      <c r="C5" s="233"/>
      <c r="D5" s="264" t="s">
        <v>3540</v>
      </c>
      <c r="E5" s="304"/>
      <c r="F5" s="268"/>
    </row>
    <row r="6" spans="1:12" ht="18.75" thickBot="1" x14ac:dyDescent="0.35">
      <c r="A6" s="268"/>
      <c r="B6" s="268"/>
      <c r="C6" s="234"/>
      <c r="D6" s="265" t="s">
        <v>3545</v>
      </c>
      <c r="E6" s="304"/>
      <c r="F6" s="268"/>
    </row>
    <row r="7" spans="1:12" ht="18.75" thickBot="1" x14ac:dyDescent="0.35">
      <c r="A7" s="268"/>
      <c r="B7" s="268"/>
      <c r="C7" s="236"/>
      <c r="D7" s="265" t="s">
        <v>3541</v>
      </c>
      <c r="E7" s="304"/>
      <c r="F7" s="268"/>
    </row>
    <row r="8" spans="1:12" ht="18.75" thickBot="1" x14ac:dyDescent="0.35">
      <c r="A8" s="268"/>
      <c r="B8" s="268"/>
      <c r="C8" s="235"/>
      <c r="D8" s="265" t="s">
        <v>3542</v>
      </c>
      <c r="E8" s="304"/>
      <c r="F8" s="268"/>
    </row>
    <row r="9" spans="1:12" ht="18.75" thickBot="1" x14ac:dyDescent="0.35">
      <c r="A9" s="268"/>
      <c r="B9" s="268"/>
      <c r="C9" s="237"/>
      <c r="D9" s="265" t="s">
        <v>3543</v>
      </c>
      <c r="E9" s="304"/>
      <c r="F9" s="268"/>
    </row>
    <row r="10" spans="1:12" ht="18.75" thickBot="1" x14ac:dyDescent="0.35">
      <c r="A10" s="268"/>
      <c r="B10" s="268"/>
      <c r="C10" s="238"/>
      <c r="D10" s="265" t="s">
        <v>3546</v>
      </c>
      <c r="E10" s="305"/>
      <c r="F10" s="268"/>
    </row>
    <row r="11" spans="1:12" ht="16.5" x14ac:dyDescent="0.3">
      <c r="A11" s="268"/>
      <c r="B11" s="268"/>
      <c r="C11" s="268"/>
      <c r="D11" s="268"/>
      <c r="E11" s="268"/>
      <c r="F11" s="268"/>
    </row>
    <row r="12" spans="1:12" ht="18.75" x14ac:dyDescent="0.3">
      <c r="A12" s="268"/>
      <c r="B12" s="271">
        <v>1</v>
      </c>
      <c r="C12" s="272" t="s">
        <v>3610</v>
      </c>
      <c r="D12" s="267"/>
      <c r="E12" s="268"/>
      <c r="F12" s="268"/>
    </row>
    <row r="13" spans="1:12" ht="18.75" x14ac:dyDescent="0.3">
      <c r="A13" s="268"/>
      <c r="B13" s="267"/>
      <c r="C13" s="267"/>
      <c r="D13" s="267"/>
      <c r="E13" s="268"/>
      <c r="F13" s="268"/>
    </row>
    <row r="14" spans="1:12" ht="18.75" x14ac:dyDescent="0.3">
      <c r="A14" s="268"/>
      <c r="B14" s="273">
        <v>1.1000000000000001</v>
      </c>
      <c r="C14" s="272" t="s">
        <v>3553</v>
      </c>
      <c r="D14" s="267">
        <v>382</v>
      </c>
      <c r="E14" s="268"/>
      <c r="F14" s="268"/>
    </row>
    <row r="15" spans="1:12" ht="18.75" x14ac:dyDescent="0.3">
      <c r="A15" s="268"/>
      <c r="B15" s="267" t="s">
        <v>3549</v>
      </c>
      <c r="C15" s="285" t="s">
        <v>3551</v>
      </c>
      <c r="D15" s="267">
        <v>291</v>
      </c>
      <c r="E15" s="268"/>
      <c r="F15" s="268"/>
    </row>
    <row r="16" spans="1:12" ht="18.75" x14ac:dyDescent="0.3">
      <c r="A16" s="268"/>
      <c r="B16" s="267" t="s">
        <v>3550</v>
      </c>
      <c r="C16" s="272" t="s">
        <v>3552</v>
      </c>
      <c r="D16" s="267">
        <v>91</v>
      </c>
      <c r="E16" s="268"/>
      <c r="F16" s="268"/>
    </row>
    <row r="17" spans="1:11" ht="18.75" x14ac:dyDescent="0.3">
      <c r="A17" s="268"/>
      <c r="B17" s="267"/>
      <c r="C17" s="267"/>
      <c r="D17" s="267"/>
      <c r="E17" s="268"/>
      <c r="F17" s="268"/>
      <c r="K17" s="232"/>
    </row>
    <row r="18" spans="1:11" ht="18.75" x14ac:dyDescent="0.3">
      <c r="A18" s="268"/>
      <c r="B18" s="273">
        <v>1.2</v>
      </c>
      <c r="C18" s="267" t="s">
        <v>3839</v>
      </c>
      <c r="D18" s="267"/>
      <c r="E18" s="268"/>
      <c r="F18" s="268"/>
    </row>
    <row r="19" spans="1:11" ht="16.5" x14ac:dyDescent="0.3">
      <c r="A19" s="268"/>
      <c r="B19" s="268"/>
      <c r="C19" s="268"/>
      <c r="D19" s="268"/>
      <c r="E19" s="268"/>
      <c r="F19" s="268"/>
    </row>
    <row r="20" spans="1:11" ht="16.5" x14ac:dyDescent="0.3">
      <c r="A20" s="268"/>
      <c r="B20" s="268"/>
      <c r="C20" s="268"/>
      <c r="D20" s="268"/>
      <c r="E20" s="268"/>
      <c r="F20" s="268"/>
    </row>
    <row r="21" spans="1:11" ht="16.5" x14ac:dyDescent="0.3">
      <c r="A21" s="268"/>
      <c r="B21" s="268"/>
      <c r="C21" s="268"/>
      <c r="D21" s="268"/>
      <c r="E21" s="268"/>
      <c r="F21" s="268"/>
    </row>
    <row r="22" spans="1:11" ht="16.5" x14ac:dyDescent="0.3">
      <c r="A22" s="268"/>
      <c r="B22" s="268"/>
      <c r="C22" s="268"/>
      <c r="D22" s="268"/>
      <c r="E22" s="268"/>
      <c r="F22" s="268"/>
    </row>
    <row r="23" spans="1:11" ht="16.5" x14ac:dyDescent="0.3">
      <c r="A23" s="268"/>
      <c r="B23" s="268"/>
      <c r="C23" s="268"/>
      <c r="D23" s="268"/>
      <c r="E23" s="268"/>
      <c r="F23" s="268"/>
    </row>
    <row r="24" spans="1:11" ht="16.5" x14ac:dyDescent="0.3">
      <c r="A24" s="268"/>
      <c r="B24" s="268"/>
      <c r="C24" s="268"/>
      <c r="D24" s="268"/>
      <c r="E24" s="268"/>
      <c r="F24" s="268"/>
    </row>
    <row r="25" spans="1:11" ht="16.5" x14ac:dyDescent="0.3">
      <c r="A25" s="268"/>
      <c r="B25" s="268"/>
      <c r="C25" s="268"/>
      <c r="D25" s="268"/>
      <c r="E25" s="268"/>
      <c r="F25" s="268"/>
    </row>
    <row r="26" spans="1:11" ht="16.5" x14ac:dyDescent="0.3">
      <c r="A26" s="268"/>
      <c r="B26" s="268"/>
      <c r="C26" s="268"/>
      <c r="D26" s="268"/>
      <c r="E26" s="268"/>
      <c r="F26" s="268"/>
    </row>
    <row r="27" spans="1:11" ht="16.5" x14ac:dyDescent="0.3">
      <c r="A27" s="268"/>
      <c r="B27" s="268"/>
      <c r="C27" s="268"/>
      <c r="D27" s="268"/>
      <c r="E27" s="268"/>
      <c r="F27" s="268"/>
    </row>
    <row r="28" spans="1:11" ht="16.5" x14ac:dyDescent="0.3">
      <c r="A28" s="268"/>
      <c r="B28" s="268"/>
      <c r="C28" s="268"/>
      <c r="D28" s="268"/>
      <c r="E28" s="268"/>
      <c r="F28" s="268"/>
    </row>
    <row r="29" spans="1:11" ht="16.5" x14ac:dyDescent="0.3">
      <c r="A29" s="268"/>
      <c r="B29" s="268"/>
      <c r="C29" s="268"/>
      <c r="D29" s="268"/>
      <c r="E29" s="268"/>
      <c r="F29" s="268"/>
    </row>
    <row r="30" spans="1:11" ht="16.5" x14ac:dyDescent="0.3">
      <c r="A30" s="268"/>
      <c r="B30" s="268"/>
      <c r="C30" s="268"/>
      <c r="D30" s="268"/>
      <c r="E30" s="268"/>
      <c r="F30" s="268"/>
    </row>
    <row r="31" spans="1:11" ht="16.5" x14ac:dyDescent="0.3">
      <c r="A31" s="268"/>
      <c r="B31" s="268"/>
      <c r="C31" s="268"/>
      <c r="D31" s="268"/>
      <c r="E31" s="268"/>
      <c r="F31" s="268"/>
    </row>
    <row r="32" spans="1:11" ht="16.5" x14ac:dyDescent="0.3">
      <c r="A32" s="268"/>
      <c r="B32" s="268"/>
      <c r="C32" s="268"/>
      <c r="D32" s="268"/>
      <c r="E32" s="268"/>
      <c r="F32" s="268"/>
    </row>
    <row r="33" spans="1:6" ht="16.5" x14ac:dyDescent="0.3">
      <c r="A33" s="268"/>
      <c r="B33" s="268"/>
      <c r="C33" s="268"/>
      <c r="D33" s="268"/>
      <c r="E33" s="268"/>
      <c r="F33" s="268"/>
    </row>
    <row r="34" spans="1:6" ht="16.5" x14ac:dyDescent="0.3">
      <c r="A34" s="268"/>
      <c r="B34" s="268"/>
      <c r="C34" s="268"/>
      <c r="D34" s="268"/>
      <c r="E34" s="268"/>
      <c r="F34" s="268"/>
    </row>
    <row r="35" spans="1:6" ht="16.5" x14ac:dyDescent="0.3">
      <c r="A35" s="268"/>
      <c r="B35" s="268"/>
      <c r="C35" s="268"/>
      <c r="D35" s="268"/>
      <c r="E35" s="268"/>
      <c r="F35" s="268"/>
    </row>
    <row r="36" spans="1:6" ht="16.5" x14ac:dyDescent="0.3">
      <c r="A36" s="268"/>
      <c r="B36" s="268"/>
      <c r="C36" s="268"/>
      <c r="D36" s="268"/>
      <c r="E36" s="268"/>
      <c r="F36" s="268"/>
    </row>
    <row r="37" spans="1:6" ht="16.5" x14ac:dyDescent="0.3">
      <c r="A37" s="268"/>
      <c r="B37" s="268"/>
      <c r="C37" s="268"/>
      <c r="D37" s="268"/>
      <c r="E37" s="268"/>
      <c r="F37" s="268"/>
    </row>
    <row r="38" spans="1:6" ht="16.5" x14ac:dyDescent="0.3">
      <c r="A38" s="268"/>
      <c r="B38" s="268"/>
      <c r="C38" s="268"/>
      <c r="D38" s="268"/>
      <c r="E38" s="268"/>
      <c r="F38" s="268"/>
    </row>
    <row r="39" spans="1:6" ht="16.5" x14ac:dyDescent="0.3">
      <c r="A39" s="268"/>
      <c r="B39" s="268"/>
      <c r="C39" s="268"/>
      <c r="D39" s="268"/>
      <c r="E39" s="268"/>
      <c r="F39" s="268"/>
    </row>
    <row r="40" spans="1:6" ht="16.5" x14ac:dyDescent="0.3">
      <c r="A40" s="268"/>
      <c r="B40" s="268"/>
      <c r="C40" s="268"/>
      <c r="D40" s="268"/>
      <c r="E40" s="268"/>
      <c r="F40" s="268"/>
    </row>
    <row r="41" spans="1:6" ht="16.5" x14ac:dyDescent="0.3">
      <c r="A41" s="268"/>
      <c r="B41" s="268"/>
      <c r="C41" s="268"/>
      <c r="D41" s="268"/>
      <c r="E41" s="268"/>
      <c r="F41" s="268"/>
    </row>
    <row r="42" spans="1:6" ht="18.75" x14ac:dyDescent="0.3">
      <c r="A42" s="268"/>
      <c r="B42" s="267" t="s">
        <v>3549</v>
      </c>
      <c r="C42" s="266" t="s">
        <v>3836</v>
      </c>
      <c r="D42" s="267"/>
      <c r="E42" s="267"/>
      <c r="F42" s="267"/>
    </row>
    <row r="43" spans="1:6" ht="18.75" x14ac:dyDescent="0.3">
      <c r="A43" s="268"/>
      <c r="B43" s="267"/>
      <c r="C43" s="266" t="s">
        <v>3837</v>
      </c>
      <c r="D43" s="267"/>
      <c r="E43" s="267"/>
      <c r="F43" s="267"/>
    </row>
    <row r="44" spans="1:6" ht="18.75" x14ac:dyDescent="0.3">
      <c r="A44" s="268"/>
      <c r="B44" s="267" t="s">
        <v>3550</v>
      </c>
      <c r="C44" s="266" t="s">
        <v>3749</v>
      </c>
      <c r="D44" s="267"/>
      <c r="E44" s="267"/>
      <c r="F44" s="267"/>
    </row>
    <row r="45" spans="1:6" ht="18.75" x14ac:dyDescent="0.3">
      <c r="A45" s="268"/>
      <c r="B45" s="267" t="s">
        <v>3618</v>
      </c>
      <c r="C45" s="266" t="s">
        <v>3750</v>
      </c>
      <c r="D45" s="267"/>
      <c r="E45" s="267"/>
      <c r="F45" s="267"/>
    </row>
    <row r="46" spans="1:6" ht="18.75" x14ac:dyDescent="0.3">
      <c r="A46" s="268"/>
      <c r="B46" s="267" t="s">
        <v>3619</v>
      </c>
      <c r="C46" s="266" t="s">
        <v>3751</v>
      </c>
      <c r="D46" s="267"/>
      <c r="E46" s="267"/>
      <c r="F46" s="267"/>
    </row>
    <row r="47" spans="1:6" ht="18.75" x14ac:dyDescent="0.3">
      <c r="A47" s="268"/>
      <c r="B47" s="267" t="s">
        <v>3620</v>
      </c>
      <c r="C47" s="266" t="s">
        <v>3752</v>
      </c>
      <c r="D47" s="267"/>
      <c r="E47" s="267"/>
      <c r="F47" s="267"/>
    </row>
    <row r="48" spans="1:6" ht="18.75" x14ac:dyDescent="0.3">
      <c r="A48" s="268"/>
      <c r="B48" s="267" t="s">
        <v>3621</v>
      </c>
      <c r="C48" s="266" t="s">
        <v>3843</v>
      </c>
      <c r="D48" s="267"/>
      <c r="E48" s="267"/>
      <c r="F48" s="267"/>
    </row>
    <row r="49" spans="1:6" ht="18.75" x14ac:dyDescent="0.3">
      <c r="A49" s="268"/>
      <c r="B49" s="267"/>
      <c r="C49" s="266" t="s">
        <v>3844</v>
      </c>
      <c r="D49" s="267"/>
      <c r="E49" s="267"/>
      <c r="F49" s="267"/>
    </row>
    <row r="50" spans="1:6" ht="18.75" x14ac:dyDescent="0.3">
      <c r="A50" s="268"/>
      <c r="B50" s="267" t="s">
        <v>3622</v>
      </c>
      <c r="C50" s="266" t="s">
        <v>3753</v>
      </c>
      <c r="D50" s="267"/>
      <c r="E50" s="267"/>
      <c r="F50" s="267"/>
    </row>
    <row r="51" spans="1:6" ht="16.5" x14ac:dyDescent="0.3">
      <c r="A51" s="268"/>
      <c r="B51" s="268"/>
      <c r="C51" s="268"/>
      <c r="D51" s="268"/>
      <c r="E51" s="268"/>
      <c r="F51" s="268"/>
    </row>
    <row r="52" spans="1:6" ht="18.75" x14ac:dyDescent="0.3">
      <c r="A52" s="268"/>
      <c r="B52" s="273">
        <v>1.3</v>
      </c>
      <c r="C52" s="272" t="s">
        <v>3554</v>
      </c>
      <c r="D52" s="267"/>
      <c r="E52" s="267"/>
      <c r="F52" s="268"/>
    </row>
    <row r="53" spans="1:6" ht="19.5" thickBot="1" x14ac:dyDescent="0.35">
      <c r="A53" s="268"/>
      <c r="B53" s="267"/>
      <c r="C53" s="267"/>
      <c r="D53" s="267"/>
      <c r="E53" s="267"/>
      <c r="F53" s="268"/>
    </row>
    <row r="54" spans="1:6" ht="19.5" thickBot="1" x14ac:dyDescent="0.35">
      <c r="A54" s="268"/>
      <c r="B54" s="267"/>
      <c r="C54" s="274" t="s">
        <v>3555</v>
      </c>
      <c r="D54" s="274" t="s">
        <v>3556</v>
      </c>
      <c r="E54" s="274" t="s">
        <v>3557</v>
      </c>
      <c r="F54" s="268"/>
    </row>
    <row r="55" spans="1:6" ht="19.5" thickBot="1" x14ac:dyDescent="0.35">
      <c r="A55" s="268"/>
      <c r="B55" s="267"/>
      <c r="C55" s="275" t="s">
        <v>3608</v>
      </c>
      <c r="D55" s="275" t="s">
        <v>3740</v>
      </c>
      <c r="E55" s="275" t="s">
        <v>3741</v>
      </c>
      <c r="F55" s="268"/>
    </row>
    <row r="56" spans="1:6" ht="16.5" x14ac:dyDescent="0.3">
      <c r="A56" s="268"/>
      <c r="B56" s="268"/>
      <c r="C56" s="268"/>
      <c r="D56" s="268"/>
      <c r="E56" s="268"/>
      <c r="F56" s="268"/>
    </row>
    <row r="57" spans="1:6" ht="16.5" x14ac:dyDescent="0.3">
      <c r="A57" s="268"/>
      <c r="B57" s="268"/>
      <c r="C57" s="268"/>
      <c r="D57" s="268"/>
      <c r="E57" s="268"/>
      <c r="F57" s="268"/>
    </row>
    <row r="58" spans="1:6" ht="18.75" x14ac:dyDescent="0.3">
      <c r="A58" s="268"/>
      <c r="B58" s="273">
        <v>2.1</v>
      </c>
      <c r="C58" s="267" t="s">
        <v>3840</v>
      </c>
      <c r="D58" s="267"/>
      <c r="E58" s="268"/>
      <c r="F58" s="268"/>
    </row>
    <row r="59" spans="1:6" ht="16.5" x14ac:dyDescent="0.3">
      <c r="A59" s="268"/>
      <c r="B59" s="268"/>
      <c r="C59" s="268"/>
      <c r="D59" s="268"/>
      <c r="E59" s="268"/>
      <c r="F59" s="268"/>
    </row>
    <row r="60" spans="1:6" ht="16.5" x14ac:dyDescent="0.3">
      <c r="A60" s="268"/>
      <c r="B60" s="268"/>
      <c r="C60" s="268"/>
      <c r="D60" s="268"/>
      <c r="E60" s="268"/>
      <c r="F60" s="268"/>
    </row>
    <row r="61" spans="1:6" ht="16.5" x14ac:dyDescent="0.3">
      <c r="A61" s="268"/>
      <c r="B61" s="268"/>
      <c r="C61" s="268"/>
      <c r="D61" s="268"/>
      <c r="E61" s="268"/>
      <c r="F61" s="268"/>
    </row>
    <row r="62" spans="1:6" ht="16.5" x14ac:dyDescent="0.3">
      <c r="A62" s="268"/>
      <c r="B62" s="268"/>
      <c r="C62" s="268"/>
      <c r="D62" s="268"/>
      <c r="E62" s="268"/>
      <c r="F62" s="268"/>
    </row>
    <row r="63" spans="1:6" ht="16.5" x14ac:dyDescent="0.3">
      <c r="A63" s="268"/>
      <c r="B63" s="268"/>
      <c r="C63" s="268"/>
      <c r="D63" s="268"/>
      <c r="E63" s="268"/>
      <c r="F63" s="268"/>
    </row>
    <row r="64" spans="1:6" ht="16.5" x14ac:dyDescent="0.3">
      <c r="A64" s="268"/>
      <c r="B64" s="268"/>
      <c r="C64" s="268"/>
      <c r="D64" s="268"/>
      <c r="E64" s="268"/>
      <c r="F64" s="268"/>
    </row>
    <row r="65" spans="1:6" ht="16.5" x14ac:dyDescent="0.3">
      <c r="A65" s="268"/>
      <c r="B65" s="268"/>
      <c r="C65" s="268"/>
      <c r="D65" s="268"/>
      <c r="E65" s="268"/>
      <c r="F65" s="268"/>
    </row>
    <row r="66" spans="1:6" ht="16.5" x14ac:dyDescent="0.3">
      <c r="A66" s="268"/>
      <c r="B66" s="268"/>
      <c r="C66" s="268"/>
      <c r="D66" s="268"/>
      <c r="E66" s="268"/>
      <c r="F66" s="268"/>
    </row>
    <row r="67" spans="1:6" ht="16.5" x14ac:dyDescent="0.3">
      <c r="A67" s="268"/>
      <c r="B67" s="268"/>
      <c r="C67" s="268"/>
      <c r="D67" s="268"/>
      <c r="E67" s="268"/>
      <c r="F67" s="268"/>
    </row>
    <row r="68" spans="1:6" ht="16.5" x14ac:dyDescent="0.3">
      <c r="A68" s="268"/>
      <c r="B68" s="268"/>
      <c r="C68" s="268"/>
      <c r="D68" s="268"/>
      <c r="E68" s="268"/>
      <c r="F68" s="268"/>
    </row>
    <row r="69" spans="1:6" ht="16.5" x14ac:dyDescent="0.3">
      <c r="A69" s="268"/>
      <c r="B69" s="268"/>
      <c r="C69" s="268"/>
      <c r="D69" s="268"/>
      <c r="E69" s="268"/>
      <c r="F69" s="268"/>
    </row>
    <row r="70" spans="1:6" ht="16.5" x14ac:dyDescent="0.3">
      <c r="A70" s="268"/>
      <c r="B70" s="268"/>
      <c r="C70" s="268"/>
      <c r="D70" s="268"/>
      <c r="E70" s="268"/>
      <c r="F70" s="268"/>
    </row>
    <row r="71" spans="1:6" ht="16.5" x14ac:dyDescent="0.3">
      <c r="A71" s="268"/>
      <c r="B71" s="268"/>
      <c r="C71" s="268"/>
      <c r="D71" s="268"/>
      <c r="E71" s="268"/>
      <c r="F71" s="268"/>
    </row>
    <row r="72" spans="1:6" ht="16.5" x14ac:dyDescent="0.3">
      <c r="A72" s="268"/>
      <c r="B72" s="268"/>
      <c r="C72" s="268"/>
      <c r="D72" s="268"/>
      <c r="E72" s="268"/>
      <c r="F72" s="268"/>
    </row>
    <row r="73" spans="1:6" ht="16.5" x14ac:dyDescent="0.3">
      <c r="A73" s="268"/>
      <c r="B73" s="268"/>
      <c r="C73" s="268"/>
      <c r="D73" s="268"/>
      <c r="E73" s="268"/>
      <c r="F73" s="268"/>
    </row>
    <row r="74" spans="1:6" ht="16.5" x14ac:dyDescent="0.3">
      <c r="A74" s="268"/>
      <c r="B74" s="268"/>
      <c r="C74" s="268"/>
      <c r="D74" s="268"/>
      <c r="E74" s="268"/>
      <c r="F74" s="268"/>
    </row>
    <row r="75" spans="1:6" ht="16.5" x14ac:dyDescent="0.3">
      <c r="A75" s="268"/>
      <c r="B75" s="268"/>
      <c r="C75" s="268"/>
      <c r="D75" s="268"/>
      <c r="E75" s="268"/>
      <c r="F75" s="268"/>
    </row>
    <row r="76" spans="1:6" ht="16.5" x14ac:dyDescent="0.3">
      <c r="A76" s="268"/>
      <c r="B76" s="268"/>
      <c r="C76" s="268"/>
      <c r="D76" s="268"/>
      <c r="E76" s="268"/>
      <c r="F76" s="268"/>
    </row>
    <row r="77" spans="1:6" ht="16.5" x14ac:dyDescent="0.3">
      <c r="A77" s="268"/>
      <c r="B77" s="268"/>
      <c r="C77" s="268"/>
      <c r="D77" s="268"/>
      <c r="E77" s="268"/>
      <c r="F77" s="268"/>
    </row>
    <row r="78" spans="1:6" ht="16.5" x14ac:dyDescent="0.3">
      <c r="A78" s="268"/>
      <c r="B78" s="268"/>
      <c r="C78" s="268"/>
      <c r="D78" s="268"/>
      <c r="E78" s="268"/>
      <c r="F78" s="268"/>
    </row>
    <row r="79" spans="1:6" ht="16.5" x14ac:dyDescent="0.3">
      <c r="A79" s="268"/>
      <c r="B79" s="268"/>
      <c r="C79" s="268"/>
      <c r="D79" s="268"/>
      <c r="E79" s="268"/>
      <c r="F79" s="268"/>
    </row>
    <row r="80" spans="1:6" ht="16.5" x14ac:dyDescent="0.3">
      <c r="A80" s="268"/>
      <c r="B80" s="268"/>
      <c r="C80" s="268"/>
      <c r="D80" s="268"/>
      <c r="E80" s="268"/>
      <c r="F80" s="268"/>
    </row>
    <row r="81" spans="1:6" ht="16.5" x14ac:dyDescent="0.3">
      <c r="A81" s="268"/>
      <c r="B81" s="268"/>
      <c r="C81" s="268"/>
      <c r="D81" s="268"/>
      <c r="E81" s="268"/>
      <c r="F81" s="268"/>
    </row>
    <row r="82" spans="1:6" ht="18.75" x14ac:dyDescent="0.3">
      <c r="A82" s="268"/>
      <c r="B82" s="267" t="s">
        <v>3611</v>
      </c>
      <c r="C82" s="267" t="s">
        <v>3838</v>
      </c>
      <c r="D82" s="267"/>
      <c r="E82" s="267"/>
      <c r="F82" s="268"/>
    </row>
    <row r="83" spans="1:6" ht="18.75" x14ac:dyDescent="0.3">
      <c r="A83" s="268"/>
      <c r="B83" s="267"/>
      <c r="C83" s="267" t="s">
        <v>3837</v>
      </c>
      <c r="D83" s="267"/>
      <c r="E83" s="267"/>
      <c r="F83" s="268"/>
    </row>
    <row r="84" spans="1:6" ht="18.75" x14ac:dyDescent="0.3">
      <c r="A84" s="268"/>
      <c r="B84" s="267" t="s">
        <v>3612</v>
      </c>
      <c r="C84" s="267" t="s">
        <v>3744</v>
      </c>
      <c r="D84" s="267"/>
      <c r="E84" s="267"/>
      <c r="F84" s="268"/>
    </row>
    <row r="85" spans="1:6" ht="18.75" x14ac:dyDescent="0.3">
      <c r="A85" s="268"/>
      <c r="B85" s="267" t="s">
        <v>3613</v>
      </c>
      <c r="C85" s="267" t="s">
        <v>3745</v>
      </c>
      <c r="D85" s="267"/>
      <c r="E85" s="267"/>
      <c r="F85" s="268"/>
    </row>
    <row r="86" spans="1:6" ht="18.75" x14ac:dyDescent="0.3">
      <c r="A86" s="268"/>
      <c r="B86" s="267" t="s">
        <v>3614</v>
      </c>
      <c r="C86" s="267" t="s">
        <v>3746</v>
      </c>
      <c r="D86" s="267"/>
      <c r="E86" s="267"/>
      <c r="F86" s="268"/>
    </row>
    <row r="87" spans="1:6" ht="18.75" x14ac:dyDescent="0.3">
      <c r="A87" s="268"/>
      <c r="B87" s="267" t="s">
        <v>3615</v>
      </c>
      <c r="C87" s="267" t="s">
        <v>3747</v>
      </c>
      <c r="D87" s="267"/>
      <c r="E87" s="267"/>
      <c r="F87" s="268"/>
    </row>
    <row r="88" spans="1:6" ht="18.75" x14ac:dyDescent="0.3">
      <c r="A88" s="268"/>
      <c r="B88" s="267" t="s">
        <v>3616</v>
      </c>
      <c r="C88" s="266" t="s">
        <v>3845</v>
      </c>
      <c r="D88" s="267"/>
      <c r="E88" s="267"/>
      <c r="F88" s="268"/>
    </row>
    <row r="89" spans="1:6" ht="18.75" x14ac:dyDescent="0.3">
      <c r="A89" s="268"/>
      <c r="B89" s="267"/>
      <c r="C89" s="266" t="s">
        <v>3846</v>
      </c>
      <c r="D89" s="267"/>
      <c r="E89" s="267"/>
      <c r="F89" s="268"/>
    </row>
    <row r="90" spans="1:6" ht="18.75" x14ac:dyDescent="0.3">
      <c r="A90" s="268"/>
      <c r="B90" s="267" t="s">
        <v>3617</v>
      </c>
      <c r="C90" s="267" t="s">
        <v>3748</v>
      </c>
      <c r="D90" s="267"/>
      <c r="E90" s="267"/>
      <c r="F90" s="268"/>
    </row>
    <row r="91" spans="1:6" ht="16.5" x14ac:dyDescent="0.3">
      <c r="A91" s="268"/>
      <c r="B91" s="268"/>
      <c r="C91" s="268"/>
      <c r="D91" s="268"/>
      <c r="E91" s="268"/>
      <c r="F91" s="268"/>
    </row>
    <row r="92" spans="1:6" ht="18.75" x14ac:dyDescent="0.3">
      <c r="A92" s="268"/>
      <c r="B92" s="273">
        <v>2.2000000000000002</v>
      </c>
      <c r="C92" s="272" t="s">
        <v>3554</v>
      </c>
      <c r="D92" s="267"/>
      <c r="E92" s="267"/>
      <c r="F92" s="268"/>
    </row>
    <row r="93" spans="1:6" ht="19.5" thickBot="1" x14ac:dyDescent="0.35">
      <c r="A93" s="268"/>
      <c r="B93" s="267"/>
      <c r="C93" s="267"/>
      <c r="D93" s="267"/>
      <c r="E93" s="267"/>
      <c r="F93" s="268"/>
    </row>
    <row r="94" spans="1:6" ht="19.5" thickBot="1" x14ac:dyDescent="0.35">
      <c r="A94" s="268"/>
      <c r="B94" s="267"/>
      <c r="C94" s="274" t="s">
        <v>3555</v>
      </c>
      <c r="D94" s="274" t="s">
        <v>3556</v>
      </c>
      <c r="E94" s="274" t="s">
        <v>3557</v>
      </c>
      <c r="F94" s="268"/>
    </row>
    <row r="95" spans="1:6" ht="19.5" thickBot="1" x14ac:dyDescent="0.35">
      <c r="A95" s="268"/>
      <c r="B95" s="267"/>
      <c r="C95" s="275" t="s">
        <v>3609</v>
      </c>
      <c r="D95" s="275" t="s">
        <v>3742</v>
      </c>
      <c r="E95" s="275" t="s">
        <v>3743</v>
      </c>
      <c r="F95" s="268"/>
    </row>
    <row r="96" spans="1:6" ht="16.5" x14ac:dyDescent="0.3">
      <c r="A96" s="268"/>
      <c r="B96" s="268"/>
      <c r="C96" s="268"/>
      <c r="D96" s="268"/>
      <c r="E96" s="268"/>
      <c r="F96" s="268"/>
    </row>
  </sheetData>
  <dataConsolidate/>
  <mergeCells count="3">
    <mergeCell ref="E4:E10"/>
    <mergeCell ref="A2:F2"/>
    <mergeCell ref="A1:F1"/>
  </mergeCells>
  <pageMargins left="0.70866141732283472" right="0.70866141732283472" top="0.74803149606299213" bottom="0.74803149606299213" header="0.31496062992125984" footer="0.31496062992125984"/>
  <pageSetup paperSize="9" scale="70" firstPageNumber="2" orientation="portrait" useFirstPageNumber="1" r:id="rId1"/>
  <headerFooter>
    <oddFooter>Page &amp;P</oddFooter>
  </headerFooter>
  <rowBreaks count="1" manualBreakCount="1">
    <brk id="56" max="1638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5" width="13.42578125" style="18"/>
    <col min="6" max="6" width="0" style="18" hidden="1" customWidth="1"/>
    <col min="7" max="9" width="13.42578125" style="18"/>
    <col min="10" max="14" width="0" style="18" hidden="1" customWidth="1"/>
    <col min="15" max="15" width="20.28515625" style="18" hidden="1" customWidth="1"/>
    <col min="16"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2570</v>
      </c>
      <c r="B1" s="313"/>
      <c r="C1" s="313"/>
      <c r="D1" s="313"/>
      <c r="E1" s="313"/>
      <c r="F1" s="313"/>
      <c r="G1" s="313"/>
      <c r="H1" s="313"/>
      <c r="I1" s="313"/>
      <c r="J1" s="313"/>
      <c r="K1" s="313"/>
      <c r="L1" s="313"/>
      <c r="M1" s="313"/>
      <c r="N1" s="313"/>
      <c r="O1" s="313"/>
      <c r="P1" s="313"/>
      <c r="Q1" s="313"/>
      <c r="R1" s="313"/>
      <c r="S1" s="313"/>
      <c r="T1" s="313"/>
      <c r="U1" s="137"/>
      <c r="V1" s="146"/>
      <c r="W1" s="140"/>
      <c r="X1" s="137"/>
      <c r="Y1" s="138"/>
      <c r="Z1" s="140"/>
      <c r="AA1" s="140"/>
    </row>
    <row r="2" spans="1:27" s="141" customFormat="1" ht="18" customHeight="1" x14ac:dyDescent="0.25">
      <c r="A2" s="313" t="s">
        <v>2578</v>
      </c>
      <c r="B2" s="313"/>
      <c r="C2" s="313"/>
      <c r="D2" s="313"/>
      <c r="E2" s="313"/>
      <c r="F2" s="313"/>
      <c r="G2" s="313"/>
      <c r="H2" s="313"/>
      <c r="I2" s="313"/>
      <c r="J2" s="313"/>
      <c r="K2" s="313"/>
      <c r="L2" s="313"/>
      <c r="M2" s="313"/>
      <c r="N2" s="313"/>
      <c r="O2" s="313"/>
      <c r="P2" s="313"/>
      <c r="Q2" s="313"/>
      <c r="R2" s="313"/>
      <c r="S2" s="313"/>
      <c r="T2" s="313"/>
      <c r="U2" s="137"/>
      <c r="V2" s="146"/>
      <c r="W2" s="140"/>
      <c r="X2" s="137"/>
      <c r="Y2" s="138"/>
      <c r="Z2" s="140"/>
      <c r="AA2" s="140"/>
    </row>
    <row r="3" spans="1:27" s="141" customFormat="1" ht="35.25" customHeight="1" x14ac:dyDescent="0.25">
      <c r="A3" s="313" t="s">
        <v>0</v>
      </c>
      <c r="B3" s="313" t="s">
        <v>1</v>
      </c>
      <c r="C3" s="310" t="s">
        <v>55</v>
      </c>
      <c r="D3" s="310" t="s">
        <v>113</v>
      </c>
      <c r="E3" s="313" t="s">
        <v>59</v>
      </c>
      <c r="F3" s="313" t="s">
        <v>2</v>
      </c>
      <c r="G3" s="313" t="s">
        <v>6</v>
      </c>
      <c r="H3" s="313" t="s">
        <v>3</v>
      </c>
      <c r="I3" s="313" t="s">
        <v>4</v>
      </c>
      <c r="J3" s="313"/>
      <c r="K3" s="313"/>
      <c r="L3" s="313"/>
      <c r="M3" s="313"/>
      <c r="N3" s="313"/>
      <c r="O3" s="313"/>
      <c r="P3" s="313"/>
      <c r="Q3" s="313" t="s">
        <v>5</v>
      </c>
      <c r="R3" s="313" t="s">
        <v>6</v>
      </c>
      <c r="S3" s="310" t="s">
        <v>351</v>
      </c>
      <c r="T3" s="313" t="s">
        <v>206</v>
      </c>
      <c r="U3" s="314" t="s">
        <v>2684</v>
      </c>
      <c r="V3" s="314" t="s">
        <v>2655</v>
      </c>
      <c r="W3" s="314" t="s">
        <v>2652</v>
      </c>
      <c r="X3" s="314" t="s">
        <v>2685</v>
      </c>
      <c r="Y3" s="313" t="s">
        <v>5</v>
      </c>
      <c r="Z3" s="314" t="s">
        <v>2686</v>
      </c>
      <c r="AA3" s="317" t="s">
        <v>2653</v>
      </c>
    </row>
    <row r="4" spans="1:27" s="141" customFormat="1" ht="40.5" customHeight="1" x14ac:dyDescent="0.25">
      <c r="A4" s="313"/>
      <c r="B4" s="313"/>
      <c r="C4" s="311"/>
      <c r="D4" s="311"/>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1"/>
      <c r="D5" s="311"/>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21.75" customHeight="1" x14ac:dyDescent="0.25">
      <c r="A6" s="313"/>
      <c r="B6" s="313"/>
      <c r="C6" s="312"/>
      <c r="D6" s="312"/>
      <c r="E6" s="313"/>
      <c r="F6" s="313"/>
      <c r="G6" s="313"/>
      <c r="H6" s="313"/>
      <c r="I6" s="139" t="s">
        <v>15</v>
      </c>
      <c r="J6" s="139" t="s">
        <v>16</v>
      </c>
      <c r="K6" s="139" t="s">
        <v>15</v>
      </c>
      <c r="L6" s="139" t="s">
        <v>16</v>
      </c>
      <c r="M6" s="139" t="s">
        <v>15</v>
      </c>
      <c r="N6" s="139" t="s">
        <v>16</v>
      </c>
      <c r="O6" s="139" t="s">
        <v>15</v>
      </c>
      <c r="P6" s="139" t="s">
        <v>16</v>
      </c>
      <c r="Q6" s="313"/>
      <c r="R6" s="313"/>
      <c r="S6" s="312"/>
      <c r="T6" s="313"/>
      <c r="U6" s="316"/>
      <c r="V6" s="316"/>
      <c r="W6" s="316"/>
      <c r="X6" s="316"/>
      <c r="Y6" s="313"/>
      <c r="Z6" s="316"/>
      <c r="AA6" s="319"/>
    </row>
    <row r="7" spans="1:27" s="9" customFormat="1" ht="84" x14ac:dyDescent="0.25">
      <c r="A7" s="9" t="s">
        <v>2202</v>
      </c>
      <c r="B7" s="9" t="s">
        <v>207</v>
      </c>
      <c r="C7" s="9" t="s">
        <v>208</v>
      </c>
      <c r="D7" s="9" t="s">
        <v>2623</v>
      </c>
      <c r="E7" s="9" t="s">
        <v>46</v>
      </c>
      <c r="F7" s="9" t="s">
        <v>47</v>
      </c>
      <c r="G7" s="9" t="s">
        <v>1262</v>
      </c>
      <c r="H7" s="9" t="s">
        <v>286</v>
      </c>
      <c r="I7" s="131" t="s">
        <v>287</v>
      </c>
      <c r="K7" s="131" t="s">
        <v>288</v>
      </c>
      <c r="M7" s="9" t="s">
        <v>539</v>
      </c>
      <c r="O7" s="9" t="s">
        <v>539</v>
      </c>
      <c r="Q7" s="9" t="s">
        <v>1293</v>
      </c>
      <c r="R7" s="9" t="s">
        <v>539</v>
      </c>
      <c r="S7" s="9" t="s">
        <v>539</v>
      </c>
      <c r="T7" s="9" t="s">
        <v>539</v>
      </c>
      <c r="U7" s="134" t="s">
        <v>3538</v>
      </c>
      <c r="V7" s="231" t="s">
        <v>3538</v>
      </c>
      <c r="W7" s="134" t="s">
        <v>3538</v>
      </c>
      <c r="X7" s="134" t="s">
        <v>3538</v>
      </c>
      <c r="Y7" s="9" t="s">
        <v>1293</v>
      </c>
      <c r="Z7" s="134" t="s">
        <v>3538</v>
      </c>
      <c r="AA7" s="134" t="s">
        <v>3538</v>
      </c>
    </row>
    <row r="8" spans="1:27" s="9" customFormat="1" ht="156" x14ac:dyDescent="0.25">
      <c r="A8" s="9" t="s">
        <v>2203</v>
      </c>
      <c r="B8" s="9" t="s">
        <v>207</v>
      </c>
      <c r="C8" s="9" t="s">
        <v>208</v>
      </c>
      <c r="D8" s="9" t="s">
        <v>2623</v>
      </c>
      <c r="E8" s="9" t="s">
        <v>46</v>
      </c>
      <c r="G8" s="9" t="s">
        <v>1262</v>
      </c>
      <c r="H8" s="9" t="s">
        <v>48</v>
      </c>
      <c r="I8" s="131" t="s">
        <v>289</v>
      </c>
      <c r="K8" s="9" t="s">
        <v>539</v>
      </c>
      <c r="M8" s="9" t="s">
        <v>539</v>
      </c>
      <c r="O8" s="9" t="s">
        <v>539</v>
      </c>
      <c r="Q8" s="9" t="s">
        <v>1293</v>
      </c>
      <c r="R8" s="9" t="s">
        <v>539</v>
      </c>
      <c r="S8" s="9" t="s">
        <v>539</v>
      </c>
      <c r="T8" s="9" t="s">
        <v>539</v>
      </c>
      <c r="U8" s="134" t="s">
        <v>3538</v>
      </c>
      <c r="V8" s="231" t="s">
        <v>3538</v>
      </c>
      <c r="W8" s="134" t="s">
        <v>3538</v>
      </c>
      <c r="X8" s="134" t="s">
        <v>3538</v>
      </c>
      <c r="Y8" s="9" t="s">
        <v>1293</v>
      </c>
      <c r="Z8" s="134" t="s">
        <v>3538</v>
      </c>
      <c r="AA8" s="134" t="s">
        <v>3538</v>
      </c>
    </row>
    <row r="9" spans="1:27" ht="144" x14ac:dyDescent="0.25">
      <c r="A9" s="9" t="s">
        <v>2204</v>
      </c>
      <c r="B9" s="18" t="s">
        <v>207</v>
      </c>
      <c r="C9" s="18" t="s">
        <v>208</v>
      </c>
      <c r="D9" s="9" t="s">
        <v>2623</v>
      </c>
      <c r="E9" s="18" t="s">
        <v>49</v>
      </c>
      <c r="F9" s="18" t="s">
        <v>290</v>
      </c>
      <c r="G9" s="18" t="s">
        <v>40</v>
      </c>
      <c r="H9" s="9" t="s">
        <v>291</v>
      </c>
      <c r="I9" s="18" t="s">
        <v>293</v>
      </c>
      <c r="J9" s="182"/>
      <c r="K9" s="152" t="s">
        <v>1294</v>
      </c>
      <c r="L9" s="182" t="s">
        <v>1295</v>
      </c>
      <c r="M9" s="152" t="s">
        <v>294</v>
      </c>
      <c r="N9" s="182" t="s">
        <v>1930</v>
      </c>
      <c r="O9" s="152" t="s">
        <v>1296</v>
      </c>
      <c r="P9" s="18" t="s">
        <v>70</v>
      </c>
      <c r="Q9" s="18" t="s">
        <v>70</v>
      </c>
      <c r="R9" s="18" t="s">
        <v>875</v>
      </c>
      <c r="S9" s="9" t="s">
        <v>352</v>
      </c>
      <c r="T9" s="18" t="s">
        <v>1297</v>
      </c>
      <c r="U9" s="134" t="s">
        <v>3538</v>
      </c>
      <c r="V9" s="231" t="s">
        <v>3538</v>
      </c>
      <c r="W9" s="134" t="s">
        <v>3538</v>
      </c>
      <c r="X9" s="134" t="s">
        <v>3538</v>
      </c>
      <c r="Y9" s="18" t="s">
        <v>70</v>
      </c>
      <c r="Z9" s="134" t="s">
        <v>3538</v>
      </c>
      <c r="AA9" s="134" t="s">
        <v>3538</v>
      </c>
    </row>
    <row r="10" spans="1:27" ht="96" x14ac:dyDescent="0.25">
      <c r="A10" s="9" t="s">
        <v>2205</v>
      </c>
      <c r="B10" s="18" t="s">
        <v>207</v>
      </c>
      <c r="C10" s="18" t="s">
        <v>208</v>
      </c>
      <c r="D10" s="9" t="s">
        <v>2623</v>
      </c>
      <c r="E10" s="18" t="s">
        <v>50</v>
      </c>
      <c r="F10" s="18" t="s">
        <v>204</v>
      </c>
      <c r="G10" s="18" t="s">
        <v>1262</v>
      </c>
      <c r="H10" s="9" t="s">
        <v>1931</v>
      </c>
      <c r="I10" s="9" t="s">
        <v>292</v>
      </c>
      <c r="J10" s="182" t="s">
        <v>1298</v>
      </c>
      <c r="K10" s="152">
        <v>1</v>
      </c>
      <c r="L10" s="182" t="s">
        <v>1293</v>
      </c>
      <c r="M10" s="152">
        <v>1</v>
      </c>
      <c r="N10" s="182" t="s">
        <v>1293</v>
      </c>
      <c r="O10" s="152">
        <v>1</v>
      </c>
      <c r="P10" s="182" t="s">
        <v>1293</v>
      </c>
      <c r="Q10" s="18" t="s">
        <v>205</v>
      </c>
      <c r="R10" s="18" t="s">
        <v>539</v>
      </c>
      <c r="S10" s="9" t="s">
        <v>352</v>
      </c>
      <c r="T10" s="18" t="s">
        <v>1297</v>
      </c>
      <c r="U10" s="134" t="s">
        <v>3538</v>
      </c>
      <c r="V10" s="231" t="s">
        <v>3538</v>
      </c>
      <c r="W10" s="134" t="s">
        <v>3538</v>
      </c>
      <c r="X10" s="134" t="s">
        <v>3538</v>
      </c>
      <c r="Y10" s="18" t="s">
        <v>205</v>
      </c>
      <c r="Z10" s="134" t="s">
        <v>3538</v>
      </c>
      <c r="AA10" s="134" t="s">
        <v>3538</v>
      </c>
    </row>
    <row r="11" spans="1:27" ht="168" x14ac:dyDescent="0.25">
      <c r="A11" s="9" t="s">
        <v>2206</v>
      </c>
      <c r="B11" s="18" t="s">
        <v>207</v>
      </c>
      <c r="C11" s="18" t="s">
        <v>208</v>
      </c>
      <c r="D11" s="9" t="s">
        <v>2623</v>
      </c>
      <c r="E11" s="18" t="s">
        <v>362</v>
      </c>
      <c r="G11" s="18" t="s">
        <v>1262</v>
      </c>
      <c r="H11" s="18" t="s">
        <v>368</v>
      </c>
      <c r="I11" s="18" t="s">
        <v>1262</v>
      </c>
      <c r="J11" s="145"/>
      <c r="K11" s="18" t="s">
        <v>368</v>
      </c>
      <c r="L11" s="145"/>
      <c r="M11" s="18" t="s">
        <v>1262</v>
      </c>
      <c r="N11" s="145"/>
      <c r="O11" s="18" t="s">
        <v>1262</v>
      </c>
      <c r="P11" s="145"/>
      <c r="Q11" s="18" t="s">
        <v>1262</v>
      </c>
      <c r="R11" s="18" t="s">
        <v>1262</v>
      </c>
      <c r="S11" s="18" t="s">
        <v>1262</v>
      </c>
      <c r="T11" s="18" t="s">
        <v>1262</v>
      </c>
      <c r="U11" s="134" t="s">
        <v>3538</v>
      </c>
      <c r="V11" s="231" t="s">
        <v>3538</v>
      </c>
      <c r="W11" s="134" t="s">
        <v>3538</v>
      </c>
      <c r="X11" s="134" t="s">
        <v>3538</v>
      </c>
      <c r="Y11" s="18" t="s">
        <v>1262</v>
      </c>
      <c r="Z11" s="134" t="s">
        <v>3538</v>
      </c>
      <c r="AA11" s="134" t="s">
        <v>3538</v>
      </c>
    </row>
    <row r="12" spans="1:27" ht="132" x14ac:dyDescent="0.25">
      <c r="A12" s="9" t="s">
        <v>2207</v>
      </c>
      <c r="B12" s="18" t="s">
        <v>354</v>
      </c>
      <c r="C12" s="18" t="s">
        <v>355</v>
      </c>
      <c r="D12" s="9" t="s">
        <v>2623</v>
      </c>
      <c r="E12" s="18" t="s">
        <v>356</v>
      </c>
      <c r="G12" s="18" t="s">
        <v>1262</v>
      </c>
      <c r="H12" s="18" t="s">
        <v>358</v>
      </c>
      <c r="I12" s="18" t="s">
        <v>1262</v>
      </c>
      <c r="J12" s="145"/>
      <c r="K12" s="18" t="s">
        <v>358</v>
      </c>
      <c r="L12" s="145"/>
      <c r="M12" s="18" t="s">
        <v>1262</v>
      </c>
      <c r="N12" s="145"/>
      <c r="O12" s="18" t="s">
        <v>1262</v>
      </c>
      <c r="P12" s="145"/>
      <c r="Q12" s="18" t="s">
        <v>1262</v>
      </c>
      <c r="R12" s="18" t="s">
        <v>1262</v>
      </c>
      <c r="S12" s="18" t="s">
        <v>1262</v>
      </c>
      <c r="T12" s="18" t="s">
        <v>1262</v>
      </c>
      <c r="U12" s="134" t="s">
        <v>3538</v>
      </c>
      <c r="V12" s="231" t="s">
        <v>3538</v>
      </c>
      <c r="W12" s="134" t="s">
        <v>3538</v>
      </c>
      <c r="X12" s="134" t="s">
        <v>3538</v>
      </c>
      <c r="Y12" s="18" t="s">
        <v>1262</v>
      </c>
      <c r="Z12" s="134" t="s">
        <v>3538</v>
      </c>
      <c r="AA12" s="134" t="s">
        <v>3538</v>
      </c>
    </row>
    <row r="13" spans="1:27" ht="144" x14ac:dyDescent="0.25">
      <c r="A13" s="9" t="s">
        <v>2208</v>
      </c>
      <c r="B13" s="18" t="s">
        <v>354</v>
      </c>
      <c r="C13" s="18" t="s">
        <v>355</v>
      </c>
      <c r="D13" s="9" t="s">
        <v>2623</v>
      </c>
      <c r="E13" s="18" t="s">
        <v>361</v>
      </c>
      <c r="G13" s="18" t="s">
        <v>1262</v>
      </c>
      <c r="H13" s="18" t="s">
        <v>359</v>
      </c>
      <c r="I13" s="18" t="s">
        <v>359</v>
      </c>
      <c r="J13" s="145"/>
      <c r="K13" s="18" t="s">
        <v>359</v>
      </c>
      <c r="L13" s="145"/>
      <c r="M13" s="18" t="s">
        <v>359</v>
      </c>
      <c r="N13" s="145"/>
      <c r="O13" s="18" t="s">
        <v>359</v>
      </c>
      <c r="P13" s="145"/>
      <c r="Q13" s="18" t="s">
        <v>1262</v>
      </c>
      <c r="R13" s="18" t="s">
        <v>1262</v>
      </c>
      <c r="S13" s="18" t="s">
        <v>1262</v>
      </c>
      <c r="T13" s="18" t="s">
        <v>1262</v>
      </c>
      <c r="U13" s="134" t="s">
        <v>3538</v>
      </c>
      <c r="V13" s="231" t="s">
        <v>3538</v>
      </c>
      <c r="W13" s="134" t="s">
        <v>3538</v>
      </c>
      <c r="X13" s="134" t="s">
        <v>3538</v>
      </c>
      <c r="Y13" s="18" t="s">
        <v>1262</v>
      </c>
      <c r="Z13" s="134" t="s">
        <v>3538</v>
      </c>
      <c r="AA13" s="134" t="s">
        <v>3538</v>
      </c>
    </row>
    <row r="14" spans="1:27" ht="264" x14ac:dyDescent="0.25">
      <c r="A14" s="9" t="s">
        <v>2209</v>
      </c>
      <c r="B14" s="18" t="s">
        <v>207</v>
      </c>
      <c r="C14" s="18" t="s">
        <v>208</v>
      </c>
      <c r="D14" s="9" t="s">
        <v>2623</v>
      </c>
      <c r="E14" s="18" t="s">
        <v>360</v>
      </c>
      <c r="G14" s="18" t="s">
        <v>1262</v>
      </c>
      <c r="H14" s="18" t="s">
        <v>363</v>
      </c>
      <c r="I14" s="18" t="s">
        <v>1404</v>
      </c>
      <c r="J14" s="145"/>
      <c r="K14" s="18" t="s">
        <v>1404</v>
      </c>
      <c r="L14" s="145"/>
      <c r="M14" s="18" t="s">
        <v>1404</v>
      </c>
      <c r="N14" s="145"/>
      <c r="O14" s="18" t="s">
        <v>1404</v>
      </c>
      <c r="P14" s="145"/>
      <c r="Q14" s="18" t="s">
        <v>1262</v>
      </c>
      <c r="R14" s="18" t="s">
        <v>1262</v>
      </c>
      <c r="S14" s="18" t="s">
        <v>1262</v>
      </c>
      <c r="T14" s="18" t="s">
        <v>1262</v>
      </c>
      <c r="U14" s="134" t="s">
        <v>3538</v>
      </c>
      <c r="V14" s="231" t="s">
        <v>3538</v>
      </c>
      <c r="W14" s="134" t="s">
        <v>3538</v>
      </c>
      <c r="X14" s="134" t="s">
        <v>3538</v>
      </c>
      <c r="Y14" s="18" t="s">
        <v>1262</v>
      </c>
      <c r="Z14" s="134" t="s">
        <v>3538</v>
      </c>
      <c r="AA14" s="134" t="s">
        <v>3538</v>
      </c>
    </row>
    <row r="15" spans="1:27" ht="216" x14ac:dyDescent="0.25">
      <c r="A15" s="9" t="s">
        <v>2210</v>
      </c>
      <c r="B15" s="18" t="s">
        <v>366</v>
      </c>
      <c r="C15" s="18" t="s">
        <v>365</v>
      </c>
      <c r="D15" s="9" t="s">
        <v>2623</v>
      </c>
      <c r="E15" s="18" t="s">
        <v>364</v>
      </c>
      <c r="G15" s="18" t="s">
        <v>1262</v>
      </c>
      <c r="H15" s="18" t="s">
        <v>367</v>
      </c>
      <c r="I15" s="18" t="s">
        <v>367</v>
      </c>
      <c r="J15" s="145"/>
      <c r="K15" s="18" t="s">
        <v>367</v>
      </c>
      <c r="L15" s="145"/>
      <c r="M15" s="18" t="s">
        <v>367</v>
      </c>
      <c r="N15" s="145"/>
      <c r="O15" s="145"/>
      <c r="P15" s="145"/>
      <c r="Q15" s="18" t="s">
        <v>1262</v>
      </c>
      <c r="R15" s="18" t="s">
        <v>1262</v>
      </c>
      <c r="S15" s="18" t="s">
        <v>1262</v>
      </c>
      <c r="T15" s="18" t="s">
        <v>1262</v>
      </c>
      <c r="U15" s="134" t="s">
        <v>3538</v>
      </c>
      <c r="V15" s="231" t="s">
        <v>3538</v>
      </c>
      <c r="W15" s="134" t="s">
        <v>3538</v>
      </c>
      <c r="X15" s="134" t="s">
        <v>3538</v>
      </c>
      <c r="Y15" s="18" t="s">
        <v>1262</v>
      </c>
      <c r="Z15" s="134" t="s">
        <v>3538</v>
      </c>
      <c r="AA15" s="134" t="s">
        <v>3538</v>
      </c>
    </row>
    <row r="16" spans="1:27" x14ac:dyDescent="0.25">
      <c r="U16" s="134"/>
      <c r="V16" s="134" t="s">
        <v>2654</v>
      </c>
      <c r="W16" s="134"/>
      <c r="X16" s="134"/>
      <c r="Z16" s="134"/>
      <c r="AA16" s="134"/>
    </row>
    <row r="17" spans="2:27" x14ac:dyDescent="0.25">
      <c r="U17" s="134"/>
      <c r="V17" s="134" t="s">
        <v>2654</v>
      </c>
      <c r="W17" s="134"/>
      <c r="X17" s="134"/>
      <c r="Z17" s="134"/>
      <c r="AA17" s="134"/>
    </row>
    <row r="18" spans="2:27" x14ac:dyDescent="0.25">
      <c r="B18" s="18">
        <f>O18/12</f>
        <v>0</v>
      </c>
      <c r="U18" s="134"/>
      <c r="V18" s="134" t="s">
        <v>2654</v>
      </c>
      <c r="W18" s="134"/>
      <c r="X18" s="134"/>
      <c r="Z18" s="134"/>
      <c r="AA18" s="134"/>
    </row>
    <row r="19" spans="2:27" x14ac:dyDescent="0.25">
      <c r="U19" s="134"/>
      <c r="V19" s="134" t="s">
        <v>2654</v>
      </c>
      <c r="W19" s="134"/>
      <c r="X19" s="134"/>
      <c r="Z19" s="134"/>
      <c r="AA19" s="134"/>
    </row>
    <row r="20" spans="2:27" x14ac:dyDescent="0.25">
      <c r="U20" s="134"/>
      <c r="V20" s="134" t="s">
        <v>2654</v>
      </c>
      <c r="W20" s="134"/>
      <c r="X20" s="134"/>
      <c r="Z20" s="134"/>
      <c r="AA20" s="134"/>
    </row>
    <row r="21" spans="2:27" x14ac:dyDescent="0.25">
      <c r="U21" s="134"/>
      <c r="V21" s="134" t="s">
        <v>2654</v>
      </c>
      <c r="X21" s="134"/>
    </row>
    <row r="22" spans="2:27" x14ac:dyDescent="0.25">
      <c r="U22" s="134"/>
      <c r="V22" s="134" t="s">
        <v>2654</v>
      </c>
      <c r="X22" s="134"/>
    </row>
    <row r="23" spans="2:27" x14ac:dyDescent="0.25">
      <c r="U23" s="134"/>
      <c r="V23" s="134" t="s">
        <v>2654</v>
      </c>
      <c r="X23" s="134"/>
    </row>
    <row r="24" spans="2:27" x14ac:dyDescent="0.25">
      <c r="U24" s="134"/>
      <c r="V24" s="134" t="s">
        <v>2654</v>
      </c>
      <c r="X24" s="134"/>
    </row>
    <row r="25" spans="2:27" x14ac:dyDescent="0.25">
      <c r="V25" s="134" t="s">
        <v>2654</v>
      </c>
    </row>
    <row r="26" spans="2:27" x14ac:dyDescent="0.25">
      <c r="V26" s="134" t="s">
        <v>2654</v>
      </c>
    </row>
    <row r="27" spans="2:27" x14ac:dyDescent="0.25">
      <c r="V27" s="134" t="s">
        <v>2654</v>
      </c>
    </row>
    <row r="28" spans="2:27" x14ac:dyDescent="0.25">
      <c r="V28" s="134" t="s">
        <v>2654</v>
      </c>
    </row>
    <row r="29" spans="2:27" x14ac:dyDescent="0.25">
      <c r="V29" s="134" t="s">
        <v>2654</v>
      </c>
    </row>
    <row r="30" spans="2:27" x14ac:dyDescent="0.25">
      <c r="V30" s="134" t="s">
        <v>2654</v>
      </c>
    </row>
    <row r="31" spans="2:27" x14ac:dyDescent="0.25">
      <c r="V31" s="134" t="s">
        <v>2654</v>
      </c>
    </row>
    <row r="32" spans="2: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0">
    <mergeCell ref="A1:T1"/>
    <mergeCell ref="A2:T2"/>
    <mergeCell ref="T3:T6"/>
    <mergeCell ref="C3:C6"/>
    <mergeCell ref="D3:D6"/>
    <mergeCell ref="I4:J4"/>
    <mergeCell ref="K4:L4"/>
    <mergeCell ref="S3:S6"/>
    <mergeCell ref="R3:R6"/>
    <mergeCell ref="K5:L5"/>
    <mergeCell ref="A3:A6"/>
    <mergeCell ref="B3:B6"/>
    <mergeCell ref="E3:E6"/>
    <mergeCell ref="F3:F6"/>
    <mergeCell ref="H3:H6"/>
    <mergeCell ref="G3:G6"/>
    <mergeCell ref="W3:W6"/>
    <mergeCell ref="M4:N4"/>
    <mergeCell ref="Q3:Q6"/>
    <mergeCell ref="I3:P3"/>
    <mergeCell ref="AA3:AA6"/>
    <mergeCell ref="O4:P4"/>
    <mergeCell ref="O5:P5"/>
    <mergeCell ref="Z3:Z6"/>
    <mergeCell ref="I5:J5"/>
    <mergeCell ref="M5:N5"/>
    <mergeCell ref="U3:U6"/>
    <mergeCell ref="X3:X6"/>
    <mergeCell ref="Y3:Y6"/>
    <mergeCell ref="V3:V6"/>
  </mergeCells>
  <conditionalFormatting sqref="V16:V49">
    <cfRule type="containsText" dxfId="229" priority="7" stopIfTrue="1" operator="containsText" text="Target Met">
      <formula>NOT(ISERROR(SEARCH("Target Met",V16)))</formula>
    </cfRule>
  </conditionalFormatting>
  <conditionalFormatting sqref="V16:V49">
    <cfRule type="containsText" dxfId="228" priority="1" stopIfTrue="1" operator="containsText" text="Not Applicable">
      <formula>NOT(ISERROR(SEARCH("Not Applicable",V16)))</formula>
    </cfRule>
    <cfRule type="containsText" priority="2" stopIfTrue="1" operator="containsText" text="Not Applicable">
      <formula>NOT(ISERROR(SEARCH("Not Applicable",V16)))</formula>
    </cfRule>
    <cfRule type="containsText" dxfId="227" priority="3" stopIfTrue="1" operator="containsText" text="Target Exceeded">
      <formula>NOT(ISERROR(SEARCH("Target Exceeded",V16)))</formula>
    </cfRule>
    <cfRule type="containsText" dxfId="226" priority="4" stopIfTrue="1" operator="containsText" text="Target Partially Met">
      <formula>NOT(ISERROR(SEARCH("Target Partially Met",V16)))</formula>
    </cfRule>
    <cfRule type="containsText" priority="5" stopIfTrue="1" operator="containsText" text="Target Partially Met">
      <formula>NOT(ISERROR(SEARCH("Target Partially Met",V16)))</formula>
    </cfRule>
    <cfRule type="containsText" dxfId="225" priority="6" stopIfTrue="1" operator="containsText" text="Nil Achieved">
      <formula>NOT(ISERROR(SEARCH("Nil Achieved",V16)))</formula>
    </cfRule>
  </conditionalFormatting>
  <pageMargins left="0.70866141732283472" right="0.70866141732283472" top="0.74803149606299213" bottom="0.74803149606299213" header="0.31496062992125984" footer="0.31496062992125984"/>
  <pageSetup paperSize="9" scale="75" firstPageNumber="180" orientation="landscape" useFirstPageNumber="1" r:id="rId1"/>
  <headerFooter>
    <oddFooter>Page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3818</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3818</v>
      </c>
    </row>
    <row r="13" spans="1:14" s="267" customFormat="1" ht="18" x14ac:dyDescent="0.25"/>
    <row r="14" spans="1:14" s="267" customFormat="1" ht="18" x14ac:dyDescent="0.25">
      <c r="D14" s="273">
        <v>1.1000000000000001</v>
      </c>
      <c r="E14" s="272" t="s">
        <v>3553</v>
      </c>
      <c r="F14" s="267">
        <v>20</v>
      </c>
    </row>
    <row r="15" spans="1:14" s="267" customFormat="1" ht="18.75" x14ac:dyDescent="0.3">
      <c r="D15" s="267" t="s">
        <v>3549</v>
      </c>
      <c r="E15" s="285" t="s">
        <v>3551</v>
      </c>
      <c r="F15" s="267">
        <v>20</v>
      </c>
    </row>
    <row r="16" spans="1:14" s="267" customFormat="1" ht="18" x14ac:dyDescent="0.25">
      <c r="D16" s="267" t="s">
        <v>3550</v>
      </c>
      <c r="E16" s="272" t="s">
        <v>3552</v>
      </c>
      <c r="F16" s="267">
        <v>0</v>
      </c>
    </row>
    <row r="17" spans="4:13" s="267" customFormat="1" ht="18" x14ac:dyDescent="0.25">
      <c r="M17" s="289"/>
    </row>
    <row r="18" spans="4:13" s="267" customFormat="1" ht="18" x14ac:dyDescent="0.25">
      <c r="D18" s="273">
        <v>1.2</v>
      </c>
      <c r="E18" s="267" t="s">
        <v>3841</v>
      </c>
    </row>
    <row r="19" spans="4:13" s="267" customFormat="1" ht="18" x14ac:dyDescent="0.25"/>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3627</v>
      </c>
      <c r="F45" s="275" t="s">
        <v>3627</v>
      </c>
      <c r="G45" s="275" t="s">
        <v>3627</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83" orientation="portrait" useFirstPageNumber="1" r:id="rId1"/>
  <headerFooter>
    <oddFooter>Page &amp;P</oddFooter>
  </headerFooter>
  <ignoredErrors>
    <ignoredError sqref="E45:G45"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77" zoomScaleNormal="100" zoomScaleSheetLayoutView="77"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30.140625" style="18" hidden="1" customWidth="1"/>
    <col min="4" max="4" width="13.42578125" style="18" customWidth="1"/>
    <col min="5" max="5" width="13.42578125" style="18"/>
    <col min="6" max="6" width="0" style="18" hidden="1" customWidth="1"/>
    <col min="7" max="9" width="13.42578125" style="18"/>
    <col min="10" max="14" width="0" style="18" hidden="1" customWidth="1"/>
    <col min="15" max="15" width="20.28515625" style="18" hidden="1" customWidth="1"/>
    <col min="16"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2570</v>
      </c>
      <c r="B1" s="313"/>
      <c r="C1" s="313"/>
      <c r="D1" s="313"/>
      <c r="E1" s="313"/>
      <c r="F1" s="313"/>
      <c r="G1" s="313"/>
      <c r="H1" s="313"/>
      <c r="I1" s="313"/>
      <c r="J1" s="313"/>
      <c r="K1" s="313"/>
      <c r="L1" s="313"/>
      <c r="M1" s="313"/>
      <c r="N1" s="313"/>
      <c r="O1" s="313"/>
      <c r="P1" s="313"/>
      <c r="Q1" s="313"/>
      <c r="R1" s="313"/>
      <c r="S1" s="313"/>
      <c r="T1" s="313"/>
      <c r="U1" s="137"/>
      <c r="V1" s="146"/>
      <c r="W1" s="244"/>
      <c r="X1" s="137"/>
      <c r="Y1" s="245"/>
      <c r="Z1" s="244"/>
      <c r="AA1" s="244"/>
    </row>
    <row r="2" spans="1:27" s="141" customFormat="1" ht="18" customHeight="1" x14ac:dyDescent="0.25">
      <c r="A2" s="313" t="s">
        <v>2571</v>
      </c>
      <c r="B2" s="313"/>
      <c r="C2" s="313"/>
      <c r="D2" s="313"/>
      <c r="E2" s="313"/>
      <c r="F2" s="313"/>
      <c r="G2" s="313"/>
      <c r="H2" s="313"/>
      <c r="I2" s="313"/>
      <c r="J2" s="313"/>
      <c r="K2" s="313"/>
      <c r="L2" s="313"/>
      <c r="M2" s="313"/>
      <c r="N2" s="313"/>
      <c r="O2" s="313"/>
      <c r="P2" s="313"/>
      <c r="Q2" s="313"/>
      <c r="R2" s="313"/>
      <c r="S2" s="313"/>
      <c r="T2" s="313"/>
      <c r="U2" s="137"/>
      <c r="V2" s="146"/>
      <c r="W2" s="244"/>
      <c r="X2" s="137"/>
      <c r="Y2" s="245"/>
      <c r="Z2" s="244"/>
      <c r="AA2" s="244"/>
    </row>
    <row r="3" spans="1:27" s="147" customFormat="1" ht="32.25" customHeight="1" x14ac:dyDescent="0.25">
      <c r="A3" s="313" t="s">
        <v>0</v>
      </c>
      <c r="B3" s="313" t="s">
        <v>1</v>
      </c>
      <c r="C3" s="313" t="s">
        <v>55</v>
      </c>
      <c r="D3" s="313" t="s">
        <v>113</v>
      </c>
      <c r="E3" s="313" t="s">
        <v>59</v>
      </c>
      <c r="F3" s="313" t="s">
        <v>2</v>
      </c>
      <c r="G3" s="314" t="s">
        <v>6</v>
      </c>
      <c r="H3" s="313" t="s">
        <v>3</v>
      </c>
      <c r="I3" s="313" t="s">
        <v>4</v>
      </c>
      <c r="J3" s="313"/>
      <c r="K3" s="313"/>
      <c r="L3" s="313"/>
      <c r="M3" s="313"/>
      <c r="N3" s="313"/>
      <c r="O3" s="313"/>
      <c r="P3" s="313"/>
      <c r="Q3" s="313" t="s">
        <v>5</v>
      </c>
      <c r="R3" s="313" t="s">
        <v>6</v>
      </c>
      <c r="S3" s="313" t="s">
        <v>351</v>
      </c>
      <c r="T3" s="313" t="s">
        <v>58</v>
      </c>
      <c r="U3" s="314" t="s">
        <v>2684</v>
      </c>
      <c r="V3" s="314" t="s">
        <v>2655</v>
      </c>
      <c r="W3" s="314" t="s">
        <v>2652</v>
      </c>
      <c r="X3" s="314" t="s">
        <v>2685</v>
      </c>
      <c r="Y3" s="313" t="s">
        <v>5</v>
      </c>
      <c r="Z3" s="314" t="s">
        <v>2686</v>
      </c>
      <c r="AA3" s="317" t="s">
        <v>2653</v>
      </c>
    </row>
    <row r="4" spans="1:27" s="147" customFormat="1" ht="40.5" customHeight="1" x14ac:dyDescent="0.25">
      <c r="A4" s="313"/>
      <c r="B4" s="313"/>
      <c r="C4" s="313"/>
      <c r="D4" s="313"/>
      <c r="E4" s="313"/>
      <c r="F4" s="313"/>
      <c r="G4" s="315"/>
      <c r="H4" s="313"/>
      <c r="I4" s="313" t="s">
        <v>7</v>
      </c>
      <c r="J4" s="313"/>
      <c r="K4" s="313" t="s">
        <v>8</v>
      </c>
      <c r="L4" s="313"/>
      <c r="M4" s="313" t="s">
        <v>9</v>
      </c>
      <c r="N4" s="313"/>
      <c r="O4" s="313" t="s">
        <v>10</v>
      </c>
      <c r="P4" s="313"/>
      <c r="Q4" s="313"/>
      <c r="R4" s="313"/>
      <c r="S4" s="313"/>
      <c r="T4" s="313"/>
      <c r="U4" s="315"/>
      <c r="V4" s="315"/>
      <c r="W4" s="315"/>
      <c r="X4" s="315"/>
      <c r="Y4" s="313"/>
      <c r="Z4" s="315"/>
      <c r="AA4" s="318"/>
    </row>
    <row r="5" spans="1:27" s="147" customFormat="1" x14ac:dyDescent="0.25">
      <c r="A5" s="313"/>
      <c r="B5" s="313"/>
      <c r="C5" s="313"/>
      <c r="D5" s="313"/>
      <c r="E5" s="313"/>
      <c r="F5" s="313"/>
      <c r="G5" s="315"/>
      <c r="H5" s="313"/>
      <c r="I5" s="313" t="s">
        <v>11</v>
      </c>
      <c r="J5" s="313"/>
      <c r="K5" s="313" t="s">
        <v>12</v>
      </c>
      <c r="L5" s="313"/>
      <c r="M5" s="313" t="s">
        <v>13</v>
      </c>
      <c r="N5" s="313"/>
      <c r="O5" s="313" t="s">
        <v>14</v>
      </c>
      <c r="P5" s="313"/>
      <c r="Q5" s="313"/>
      <c r="R5" s="313"/>
      <c r="S5" s="313"/>
      <c r="T5" s="313"/>
      <c r="U5" s="315"/>
      <c r="V5" s="315"/>
      <c r="W5" s="315"/>
      <c r="X5" s="315"/>
      <c r="Y5" s="313"/>
      <c r="Z5" s="315"/>
      <c r="AA5" s="318"/>
    </row>
    <row r="6" spans="1:27" s="147" customFormat="1" ht="21.75" customHeight="1" x14ac:dyDescent="0.25">
      <c r="A6" s="313"/>
      <c r="B6" s="313"/>
      <c r="C6" s="313"/>
      <c r="D6" s="313"/>
      <c r="E6" s="313"/>
      <c r="F6" s="313"/>
      <c r="G6" s="316"/>
      <c r="H6" s="313"/>
      <c r="I6" s="243" t="s">
        <v>15</v>
      </c>
      <c r="J6" s="243" t="s">
        <v>16</v>
      </c>
      <c r="K6" s="243" t="s">
        <v>15</v>
      </c>
      <c r="L6" s="243" t="s">
        <v>16</v>
      </c>
      <c r="M6" s="243" t="s">
        <v>15</v>
      </c>
      <c r="N6" s="243" t="s">
        <v>16</v>
      </c>
      <c r="O6" s="243" t="s">
        <v>15</v>
      </c>
      <c r="P6" s="243" t="s">
        <v>16</v>
      </c>
      <c r="Q6" s="313"/>
      <c r="R6" s="313"/>
      <c r="S6" s="313"/>
      <c r="T6" s="313"/>
      <c r="U6" s="316"/>
      <c r="V6" s="316"/>
      <c r="W6" s="316"/>
      <c r="X6" s="316"/>
      <c r="Y6" s="313"/>
      <c r="Z6" s="316"/>
      <c r="AA6" s="319"/>
    </row>
    <row r="7" spans="1:27" s="9" customFormat="1" ht="156" x14ac:dyDescent="0.25">
      <c r="A7" s="9" t="s">
        <v>2145</v>
      </c>
      <c r="B7" s="9" t="s">
        <v>196</v>
      </c>
      <c r="C7" s="9" t="s">
        <v>1409</v>
      </c>
      <c r="D7" s="9" t="s">
        <v>2624</v>
      </c>
      <c r="E7" s="9" t="s">
        <v>1410</v>
      </c>
      <c r="F7" s="9" t="s">
        <v>1411</v>
      </c>
      <c r="G7" s="9" t="s">
        <v>1262</v>
      </c>
      <c r="H7" s="9" t="s">
        <v>1412</v>
      </c>
      <c r="I7" s="9" t="s">
        <v>1412</v>
      </c>
      <c r="K7" s="9" t="s">
        <v>1413</v>
      </c>
      <c r="M7" s="9" t="s">
        <v>1413</v>
      </c>
      <c r="O7" s="9" t="s">
        <v>1414</v>
      </c>
      <c r="Q7" s="9" t="s">
        <v>1464</v>
      </c>
      <c r="R7" s="9" t="s">
        <v>1262</v>
      </c>
      <c r="S7" s="9" t="s">
        <v>1262</v>
      </c>
      <c r="T7" s="9" t="s">
        <v>1262</v>
      </c>
      <c r="U7" s="134" t="s">
        <v>3566</v>
      </c>
      <c r="V7" s="134" t="s">
        <v>2649</v>
      </c>
      <c r="W7" s="134" t="s">
        <v>3567</v>
      </c>
      <c r="X7" s="134" t="s">
        <v>3568</v>
      </c>
      <c r="Y7" s="9" t="s">
        <v>1464</v>
      </c>
      <c r="Z7" s="134" t="s">
        <v>60</v>
      </c>
      <c r="AA7" s="134" t="s">
        <v>3569</v>
      </c>
    </row>
    <row r="8" spans="1:27" s="9" customFormat="1" ht="96" x14ac:dyDescent="0.25">
      <c r="A8" s="9" t="s">
        <v>2146</v>
      </c>
      <c r="B8" s="9" t="s">
        <v>196</v>
      </c>
      <c r="C8" s="9" t="s">
        <v>1409</v>
      </c>
      <c r="D8" s="9" t="s">
        <v>2624</v>
      </c>
      <c r="E8" s="9" t="s">
        <v>198</v>
      </c>
      <c r="F8" s="9" t="s">
        <v>1415</v>
      </c>
      <c r="G8" s="9" t="s">
        <v>1262</v>
      </c>
      <c r="H8" s="9" t="s">
        <v>1416</v>
      </c>
      <c r="I8" s="9" t="s">
        <v>1416</v>
      </c>
      <c r="K8" s="9" t="s">
        <v>1416</v>
      </c>
      <c r="M8" s="9" t="s">
        <v>1416</v>
      </c>
      <c r="O8" s="9" t="s">
        <v>1416</v>
      </c>
      <c r="Q8" s="9" t="s">
        <v>1464</v>
      </c>
      <c r="R8" s="9" t="s">
        <v>1262</v>
      </c>
      <c r="S8" s="9" t="s">
        <v>1262</v>
      </c>
      <c r="T8" s="9" t="s">
        <v>1262</v>
      </c>
      <c r="U8" s="134" t="s">
        <v>3570</v>
      </c>
      <c r="V8" s="134" t="s">
        <v>2649</v>
      </c>
      <c r="W8" s="134" t="s">
        <v>3571</v>
      </c>
      <c r="X8" s="134" t="s">
        <v>3568</v>
      </c>
      <c r="Y8" s="9" t="s">
        <v>1464</v>
      </c>
      <c r="Z8" s="134" t="s">
        <v>60</v>
      </c>
      <c r="AA8" s="134" t="s">
        <v>3569</v>
      </c>
    </row>
    <row r="9" spans="1:27" ht="108" x14ac:dyDescent="0.25">
      <c r="A9" s="9" t="s">
        <v>2147</v>
      </c>
      <c r="B9" s="18" t="s">
        <v>196</v>
      </c>
      <c r="C9" s="18" t="s">
        <v>1409</v>
      </c>
      <c r="D9" s="9" t="s">
        <v>2624</v>
      </c>
      <c r="E9" s="18" t="s">
        <v>197</v>
      </c>
      <c r="F9" s="9" t="s">
        <v>1417</v>
      </c>
      <c r="G9" s="9" t="s">
        <v>1262</v>
      </c>
      <c r="H9" s="9" t="s">
        <v>1418</v>
      </c>
      <c r="I9" s="9" t="s">
        <v>1512</v>
      </c>
      <c r="K9" s="9" t="s">
        <v>1512</v>
      </c>
      <c r="M9" s="9" t="s">
        <v>1512</v>
      </c>
      <c r="O9" s="9" t="s">
        <v>1512</v>
      </c>
      <c r="Q9" s="9" t="s">
        <v>1464</v>
      </c>
      <c r="R9" s="9" t="s">
        <v>1262</v>
      </c>
      <c r="S9" s="9" t="s">
        <v>1262</v>
      </c>
      <c r="T9" s="9" t="s">
        <v>1262</v>
      </c>
      <c r="U9" s="134" t="s">
        <v>60</v>
      </c>
      <c r="V9" s="134" t="s">
        <v>2648</v>
      </c>
      <c r="W9" s="134" t="s">
        <v>3572</v>
      </c>
      <c r="X9" s="134" t="s">
        <v>3573</v>
      </c>
      <c r="Y9" s="9" t="s">
        <v>1464</v>
      </c>
      <c r="Z9" s="134" t="s">
        <v>60</v>
      </c>
      <c r="AA9" s="134" t="s">
        <v>3574</v>
      </c>
    </row>
    <row r="10" spans="1:27" s="9" customFormat="1" ht="220.5" customHeight="1" x14ac:dyDescent="0.25">
      <c r="A10" s="9" t="s">
        <v>2148</v>
      </c>
      <c r="B10" s="9" t="s">
        <v>196</v>
      </c>
      <c r="C10" s="9" t="s">
        <v>1409</v>
      </c>
      <c r="D10" s="9" t="s">
        <v>2624</v>
      </c>
      <c r="E10" s="9" t="s">
        <v>43</v>
      </c>
      <c r="F10" s="9" t="s">
        <v>1419</v>
      </c>
      <c r="G10" s="9" t="s">
        <v>1262</v>
      </c>
      <c r="H10" s="9" t="s">
        <v>1420</v>
      </c>
      <c r="I10" s="9" t="s">
        <v>1420</v>
      </c>
      <c r="K10" s="9" t="s">
        <v>1420</v>
      </c>
      <c r="M10" s="9" t="s">
        <v>1420</v>
      </c>
      <c r="O10" s="9" t="s">
        <v>1420</v>
      </c>
      <c r="Q10" s="9" t="s">
        <v>1464</v>
      </c>
      <c r="R10" s="9" t="s">
        <v>1262</v>
      </c>
      <c r="S10" s="9" t="s">
        <v>1262</v>
      </c>
      <c r="T10" s="9" t="s">
        <v>1262</v>
      </c>
      <c r="U10" s="134" t="s">
        <v>60</v>
      </c>
      <c r="V10" s="134" t="s">
        <v>2648</v>
      </c>
      <c r="W10" s="134" t="s">
        <v>3575</v>
      </c>
      <c r="X10" s="134" t="s">
        <v>3576</v>
      </c>
      <c r="Y10" s="9" t="s">
        <v>1464</v>
      </c>
      <c r="Z10" s="134" t="s">
        <v>60</v>
      </c>
      <c r="AA10" s="134" t="s">
        <v>3577</v>
      </c>
    </row>
    <row r="11" spans="1:27" ht="156" x14ac:dyDescent="0.25">
      <c r="A11" s="9" t="s">
        <v>2149</v>
      </c>
      <c r="B11" s="18" t="s">
        <v>196</v>
      </c>
      <c r="C11" s="18" t="s">
        <v>1409</v>
      </c>
      <c r="D11" s="9" t="s">
        <v>2624</v>
      </c>
      <c r="E11" s="18" t="s">
        <v>43</v>
      </c>
      <c r="F11" s="9" t="s">
        <v>1513</v>
      </c>
      <c r="G11" s="9" t="s">
        <v>1262</v>
      </c>
      <c r="H11" s="9" t="s">
        <v>1514</v>
      </c>
      <c r="I11" s="9" t="s">
        <v>1514</v>
      </c>
      <c r="K11" s="9" t="s">
        <v>1514</v>
      </c>
      <c r="M11" s="9" t="s">
        <v>1514</v>
      </c>
      <c r="O11" s="9" t="s">
        <v>1514</v>
      </c>
      <c r="Q11" s="9" t="s">
        <v>1464</v>
      </c>
      <c r="R11" s="9" t="s">
        <v>1262</v>
      </c>
      <c r="S11" s="9" t="s">
        <v>1262</v>
      </c>
      <c r="T11" s="9" t="s">
        <v>1262</v>
      </c>
      <c r="U11" s="9" t="s">
        <v>1514</v>
      </c>
      <c r="V11" s="134" t="s">
        <v>2647</v>
      </c>
      <c r="W11" s="134"/>
      <c r="X11" s="134"/>
      <c r="Y11" s="9" t="s">
        <v>1464</v>
      </c>
      <c r="Z11" s="134" t="s">
        <v>60</v>
      </c>
      <c r="AA11" s="134" t="s">
        <v>3577</v>
      </c>
    </row>
    <row r="12" spans="1:27" ht="132" x14ac:dyDescent="0.25">
      <c r="A12" s="9" t="s">
        <v>2150</v>
      </c>
      <c r="B12" s="18" t="s">
        <v>196</v>
      </c>
      <c r="C12" s="18" t="s">
        <v>1409</v>
      </c>
      <c r="D12" s="9" t="s">
        <v>2624</v>
      </c>
      <c r="E12" s="18" t="s">
        <v>199</v>
      </c>
      <c r="F12" s="18" t="s">
        <v>1421</v>
      </c>
      <c r="G12" s="9" t="s">
        <v>1262</v>
      </c>
      <c r="H12" s="18" t="s">
        <v>1422</v>
      </c>
      <c r="I12" s="18" t="s">
        <v>1422</v>
      </c>
      <c r="K12" s="18" t="s">
        <v>1422</v>
      </c>
      <c r="M12" s="18" t="s">
        <v>1422</v>
      </c>
      <c r="O12" s="18" t="s">
        <v>1422</v>
      </c>
      <c r="Q12" s="9" t="s">
        <v>1464</v>
      </c>
      <c r="R12" s="9" t="s">
        <v>1262</v>
      </c>
      <c r="S12" s="9" t="s">
        <v>1262</v>
      </c>
      <c r="T12" s="9" t="s">
        <v>1262</v>
      </c>
      <c r="U12" s="18" t="s">
        <v>1422</v>
      </c>
      <c r="V12" s="134" t="s">
        <v>2647</v>
      </c>
      <c r="W12" s="134"/>
      <c r="X12" s="134"/>
      <c r="Y12" s="9" t="s">
        <v>1464</v>
      </c>
      <c r="Z12" s="134" t="s">
        <v>60</v>
      </c>
      <c r="AA12" s="134" t="s">
        <v>3578</v>
      </c>
    </row>
    <row r="13" spans="1:27" ht="156" x14ac:dyDescent="0.25">
      <c r="A13" s="9" t="s">
        <v>2151</v>
      </c>
      <c r="B13" s="18" t="s">
        <v>196</v>
      </c>
      <c r="C13" s="18" t="s">
        <v>1409</v>
      </c>
      <c r="D13" s="9" t="s">
        <v>2624</v>
      </c>
      <c r="E13" s="18" t="s">
        <v>200</v>
      </c>
      <c r="F13" s="9" t="s">
        <v>1423</v>
      </c>
      <c r="G13" s="9" t="s">
        <v>1262</v>
      </c>
      <c r="H13" s="9" t="s">
        <v>1908</v>
      </c>
      <c r="I13" s="18" t="s">
        <v>1515</v>
      </c>
      <c r="Q13" s="9" t="s">
        <v>1464</v>
      </c>
      <c r="R13" s="9" t="s">
        <v>1262</v>
      </c>
      <c r="S13" s="9" t="s">
        <v>1262</v>
      </c>
      <c r="T13" s="9" t="s">
        <v>1262</v>
      </c>
      <c r="U13" s="134" t="s">
        <v>3579</v>
      </c>
      <c r="V13" s="134" t="s">
        <v>2649</v>
      </c>
      <c r="W13" s="134" t="s">
        <v>3580</v>
      </c>
      <c r="X13" s="134" t="s">
        <v>3581</v>
      </c>
      <c r="Y13" s="9" t="s">
        <v>1464</v>
      </c>
      <c r="Z13" s="134" t="s">
        <v>60</v>
      </c>
      <c r="AA13" s="134" t="s">
        <v>3582</v>
      </c>
    </row>
    <row r="14" spans="1:27" s="9" customFormat="1" ht="96" x14ac:dyDescent="0.25">
      <c r="A14" s="9" t="s">
        <v>2152</v>
      </c>
      <c r="B14" s="9" t="s">
        <v>196</v>
      </c>
      <c r="C14" s="9" t="s">
        <v>1409</v>
      </c>
      <c r="D14" s="9" t="s">
        <v>2624</v>
      </c>
      <c r="E14" s="9" t="s">
        <v>201</v>
      </c>
      <c r="F14" s="9" t="s">
        <v>1424</v>
      </c>
      <c r="G14" s="9" t="s">
        <v>1262</v>
      </c>
      <c r="H14" s="9" t="s">
        <v>1909</v>
      </c>
      <c r="I14" s="9" t="s">
        <v>1909</v>
      </c>
      <c r="K14" s="9" t="s">
        <v>1909</v>
      </c>
      <c r="M14" s="9" t="s">
        <v>1909</v>
      </c>
      <c r="O14" s="9" t="s">
        <v>1909</v>
      </c>
      <c r="Q14" s="9" t="s">
        <v>1464</v>
      </c>
      <c r="R14" s="9" t="s">
        <v>1262</v>
      </c>
      <c r="S14" s="9" t="s">
        <v>1262</v>
      </c>
      <c r="T14" s="9" t="s">
        <v>1262</v>
      </c>
      <c r="U14" s="134" t="s">
        <v>3583</v>
      </c>
      <c r="V14" s="134" t="s">
        <v>2649</v>
      </c>
      <c r="W14" s="134" t="s">
        <v>3584</v>
      </c>
      <c r="X14" s="134" t="s">
        <v>3585</v>
      </c>
      <c r="Y14" s="9" t="s">
        <v>1464</v>
      </c>
      <c r="Z14" s="134" t="s">
        <v>60</v>
      </c>
      <c r="AA14" s="134" t="s">
        <v>3586</v>
      </c>
    </row>
    <row r="15" spans="1:27" ht="96" x14ac:dyDescent="0.25">
      <c r="A15" s="9" t="s">
        <v>2153</v>
      </c>
      <c r="B15" s="18" t="s">
        <v>196</v>
      </c>
      <c r="C15" s="18" t="s">
        <v>1409</v>
      </c>
      <c r="D15" s="9" t="s">
        <v>2624</v>
      </c>
      <c r="E15" s="18" t="s">
        <v>201</v>
      </c>
      <c r="F15" s="9" t="s">
        <v>1425</v>
      </c>
      <c r="G15" s="9" t="s">
        <v>1262</v>
      </c>
      <c r="H15" s="18" t="s">
        <v>1426</v>
      </c>
      <c r="I15" s="18" t="s">
        <v>1426</v>
      </c>
      <c r="K15" s="18" t="s">
        <v>1426</v>
      </c>
      <c r="M15" s="18" t="s">
        <v>1426</v>
      </c>
      <c r="Q15" s="9" t="s">
        <v>1464</v>
      </c>
      <c r="R15" s="9" t="s">
        <v>1262</v>
      </c>
      <c r="S15" s="9" t="s">
        <v>1262</v>
      </c>
      <c r="T15" s="9" t="s">
        <v>1262</v>
      </c>
      <c r="U15" s="134" t="s">
        <v>3587</v>
      </c>
      <c r="V15" s="134" t="s">
        <v>2649</v>
      </c>
      <c r="W15" s="134" t="s">
        <v>3584</v>
      </c>
      <c r="X15" s="134" t="s">
        <v>3585</v>
      </c>
      <c r="Y15" s="9" t="s">
        <v>1464</v>
      </c>
      <c r="Z15" s="134" t="s">
        <v>60</v>
      </c>
      <c r="AA15" s="134" t="s">
        <v>3588</v>
      </c>
    </row>
    <row r="16" spans="1:27" ht="84" x14ac:dyDescent="0.25">
      <c r="A16" s="9" t="s">
        <v>2154</v>
      </c>
      <c r="B16" s="18" t="s">
        <v>196</v>
      </c>
      <c r="C16" s="18" t="s">
        <v>1409</v>
      </c>
      <c r="D16" s="9" t="s">
        <v>2624</v>
      </c>
      <c r="E16" s="18" t="s">
        <v>1427</v>
      </c>
      <c r="F16" s="9" t="s">
        <v>1428</v>
      </c>
      <c r="G16" s="9" t="s">
        <v>1262</v>
      </c>
      <c r="H16" s="18" t="s">
        <v>1429</v>
      </c>
      <c r="I16" s="18" t="s">
        <v>1429</v>
      </c>
      <c r="K16" s="18" t="s">
        <v>1429</v>
      </c>
      <c r="M16" s="18" t="s">
        <v>1429</v>
      </c>
      <c r="O16" s="18" t="s">
        <v>1429</v>
      </c>
      <c r="Q16" s="9" t="s">
        <v>1464</v>
      </c>
      <c r="R16" s="9" t="s">
        <v>1262</v>
      </c>
      <c r="S16" s="9" t="s">
        <v>1262</v>
      </c>
      <c r="T16" s="9" t="s">
        <v>1262</v>
      </c>
      <c r="U16" s="134" t="s">
        <v>3589</v>
      </c>
      <c r="V16" s="134" t="s">
        <v>2649</v>
      </c>
      <c r="W16" s="134" t="s">
        <v>3584</v>
      </c>
      <c r="X16" s="134" t="s">
        <v>3585</v>
      </c>
      <c r="Y16" s="9" t="s">
        <v>1464</v>
      </c>
      <c r="Z16" s="134" t="s">
        <v>60</v>
      </c>
      <c r="AA16" s="134" t="s">
        <v>3590</v>
      </c>
    </row>
    <row r="17" spans="1:27" ht="96" x14ac:dyDescent="0.25">
      <c r="A17" s="9" t="s">
        <v>2155</v>
      </c>
      <c r="B17" s="18" t="s">
        <v>196</v>
      </c>
      <c r="C17" s="18" t="s">
        <v>1409</v>
      </c>
      <c r="D17" s="9" t="s">
        <v>2624</v>
      </c>
      <c r="E17" s="18" t="s">
        <v>1430</v>
      </c>
      <c r="F17" s="9" t="s">
        <v>1415</v>
      </c>
      <c r="G17" s="9" t="s">
        <v>1262</v>
      </c>
      <c r="H17" s="18" t="s">
        <v>1431</v>
      </c>
      <c r="I17" s="18" t="s">
        <v>1431</v>
      </c>
      <c r="Q17" s="9" t="s">
        <v>1464</v>
      </c>
      <c r="R17" s="9" t="s">
        <v>1262</v>
      </c>
      <c r="S17" s="9" t="s">
        <v>1262</v>
      </c>
      <c r="T17" s="9" t="s">
        <v>1262</v>
      </c>
      <c r="U17" s="134" t="s">
        <v>3591</v>
      </c>
      <c r="V17" s="134" t="s">
        <v>2649</v>
      </c>
      <c r="W17" s="134" t="s">
        <v>3592</v>
      </c>
      <c r="X17" s="134" t="s">
        <v>3593</v>
      </c>
      <c r="Y17" s="9" t="s">
        <v>1464</v>
      </c>
      <c r="Z17" s="134" t="s">
        <v>60</v>
      </c>
      <c r="AA17" s="134" t="s">
        <v>3594</v>
      </c>
    </row>
    <row r="18" spans="1:27" ht="96" x14ac:dyDescent="0.25">
      <c r="A18" s="9" t="s">
        <v>2156</v>
      </c>
      <c r="B18" s="18">
        <f>O18/12</f>
        <v>0</v>
      </c>
      <c r="C18" s="18" t="s">
        <v>1409</v>
      </c>
      <c r="D18" s="9" t="s">
        <v>2624</v>
      </c>
      <c r="E18" s="18" t="s">
        <v>1432</v>
      </c>
      <c r="F18" s="9" t="s">
        <v>1433</v>
      </c>
      <c r="G18" s="9" t="s">
        <v>1262</v>
      </c>
      <c r="H18" s="18" t="s">
        <v>1434</v>
      </c>
      <c r="I18" s="18" t="s">
        <v>1434</v>
      </c>
      <c r="Q18" s="9" t="s">
        <v>1464</v>
      </c>
      <c r="R18" s="9" t="s">
        <v>1262</v>
      </c>
      <c r="S18" s="9" t="s">
        <v>1262</v>
      </c>
      <c r="T18" s="9" t="s">
        <v>1262</v>
      </c>
      <c r="U18" s="134" t="s">
        <v>3591</v>
      </c>
      <c r="V18" s="134" t="s">
        <v>2649</v>
      </c>
      <c r="W18" s="134" t="s">
        <v>3592</v>
      </c>
      <c r="X18" s="134" t="s">
        <v>3593</v>
      </c>
      <c r="Y18" s="9" t="s">
        <v>1464</v>
      </c>
      <c r="Z18" s="134" t="s">
        <v>60</v>
      </c>
      <c r="AA18" s="134" t="s">
        <v>3595</v>
      </c>
    </row>
    <row r="19" spans="1:27" ht="84" x14ac:dyDescent="0.25">
      <c r="A19" s="9" t="s">
        <v>2157</v>
      </c>
      <c r="B19" s="18" t="s">
        <v>196</v>
      </c>
      <c r="C19" s="18" t="s">
        <v>1409</v>
      </c>
      <c r="D19" s="9" t="s">
        <v>2624</v>
      </c>
      <c r="E19" s="18" t="s">
        <v>202</v>
      </c>
      <c r="F19" s="9" t="s">
        <v>1435</v>
      </c>
      <c r="G19" s="9" t="s">
        <v>1262</v>
      </c>
      <c r="H19" s="18" t="s">
        <v>1436</v>
      </c>
      <c r="I19" s="18" t="s">
        <v>1437</v>
      </c>
      <c r="K19" s="18" t="s">
        <v>1437</v>
      </c>
      <c r="M19" s="18" t="s">
        <v>1437</v>
      </c>
      <c r="O19" s="18" t="s">
        <v>1437</v>
      </c>
      <c r="Q19" s="9" t="s">
        <v>1464</v>
      </c>
      <c r="R19" s="9" t="s">
        <v>1262</v>
      </c>
      <c r="S19" s="9" t="s">
        <v>1262</v>
      </c>
      <c r="T19" s="9" t="s">
        <v>1262</v>
      </c>
      <c r="U19" s="134" t="s">
        <v>3596</v>
      </c>
      <c r="V19" s="134" t="s">
        <v>2649</v>
      </c>
      <c r="W19" s="134" t="s">
        <v>3592</v>
      </c>
      <c r="X19" s="134" t="s">
        <v>3593</v>
      </c>
      <c r="Y19" s="9" t="s">
        <v>1464</v>
      </c>
      <c r="Z19" s="134" t="s">
        <v>60</v>
      </c>
      <c r="AA19" s="134" t="s">
        <v>3597</v>
      </c>
    </row>
    <row r="20" spans="1:27" ht="84" x14ac:dyDescent="0.25">
      <c r="A20" s="9" t="s">
        <v>2158</v>
      </c>
      <c r="B20" s="18" t="s">
        <v>196</v>
      </c>
      <c r="C20" s="18" t="s">
        <v>1409</v>
      </c>
      <c r="D20" s="9" t="s">
        <v>2624</v>
      </c>
      <c r="E20" s="18" t="s">
        <v>1912</v>
      </c>
      <c r="F20" s="9" t="s">
        <v>1911</v>
      </c>
      <c r="G20" s="9" t="s">
        <v>1262</v>
      </c>
      <c r="H20" s="9" t="s">
        <v>1910</v>
      </c>
      <c r="I20" s="9" t="s">
        <v>1910</v>
      </c>
      <c r="K20" s="9" t="s">
        <v>1910</v>
      </c>
      <c r="M20" s="9" t="s">
        <v>1910</v>
      </c>
      <c r="O20" s="9" t="s">
        <v>1910</v>
      </c>
      <c r="Q20" s="9" t="s">
        <v>1464</v>
      </c>
      <c r="R20" s="9" t="s">
        <v>1262</v>
      </c>
      <c r="S20" s="9" t="s">
        <v>1262</v>
      </c>
      <c r="T20" s="9" t="s">
        <v>1262</v>
      </c>
      <c r="U20" s="134" t="s">
        <v>3596</v>
      </c>
      <c r="V20" s="134" t="s">
        <v>2649</v>
      </c>
      <c r="W20" s="134" t="s">
        <v>3592</v>
      </c>
      <c r="X20" s="134" t="s">
        <v>3593</v>
      </c>
      <c r="Y20" s="9" t="s">
        <v>1464</v>
      </c>
      <c r="Z20" s="134" t="s">
        <v>60</v>
      </c>
      <c r="AA20" s="134"/>
    </row>
    <row r="21" spans="1:27" ht="84" x14ac:dyDescent="0.25">
      <c r="A21" s="9" t="s">
        <v>2159</v>
      </c>
      <c r="B21" s="18" t="s">
        <v>196</v>
      </c>
      <c r="C21" s="18" t="s">
        <v>1409</v>
      </c>
      <c r="D21" s="9" t="s">
        <v>2624</v>
      </c>
      <c r="E21" s="18" t="s">
        <v>203</v>
      </c>
      <c r="F21" s="9" t="s">
        <v>1438</v>
      </c>
      <c r="G21" s="9" t="s">
        <v>1262</v>
      </c>
      <c r="H21" s="9" t="s">
        <v>1439</v>
      </c>
      <c r="I21" s="9" t="s">
        <v>1439</v>
      </c>
      <c r="K21" s="9" t="s">
        <v>1439</v>
      </c>
      <c r="M21" s="9" t="s">
        <v>1439</v>
      </c>
      <c r="O21" s="9" t="s">
        <v>1439</v>
      </c>
      <c r="Q21" s="9" t="s">
        <v>1464</v>
      </c>
      <c r="R21" s="9" t="s">
        <v>1262</v>
      </c>
      <c r="S21" s="9" t="s">
        <v>1262</v>
      </c>
      <c r="T21" s="9" t="s">
        <v>1262</v>
      </c>
      <c r="U21" s="134" t="s">
        <v>2886</v>
      </c>
      <c r="V21" s="134" t="s">
        <v>2648</v>
      </c>
      <c r="W21" s="135" t="s">
        <v>3598</v>
      </c>
      <c r="X21" s="134" t="s">
        <v>3599</v>
      </c>
      <c r="Y21" s="9" t="s">
        <v>1464</v>
      </c>
      <c r="Z21" s="134" t="s">
        <v>60</v>
      </c>
      <c r="AA21" s="135" t="s">
        <v>3577</v>
      </c>
    </row>
    <row r="22" spans="1:27" ht="120" x14ac:dyDescent="0.25">
      <c r="A22" s="9" t="s">
        <v>2160</v>
      </c>
      <c r="B22" s="9" t="s">
        <v>196</v>
      </c>
      <c r="C22" s="18" t="s">
        <v>1409</v>
      </c>
      <c r="D22" s="9" t="s">
        <v>2624</v>
      </c>
      <c r="E22" s="9" t="s">
        <v>44</v>
      </c>
      <c r="F22" s="9" t="s">
        <v>1438</v>
      </c>
      <c r="G22" s="9" t="s">
        <v>1262</v>
      </c>
      <c r="H22" s="9" t="s">
        <v>1440</v>
      </c>
      <c r="I22" s="9" t="s">
        <v>1440</v>
      </c>
      <c r="K22" s="9" t="s">
        <v>1440</v>
      </c>
      <c r="M22" s="9" t="s">
        <v>1440</v>
      </c>
      <c r="O22" s="9" t="s">
        <v>1440</v>
      </c>
      <c r="Q22" s="9" t="s">
        <v>1464</v>
      </c>
      <c r="R22" s="9" t="s">
        <v>1262</v>
      </c>
      <c r="S22" s="9" t="s">
        <v>1262</v>
      </c>
      <c r="T22" s="9" t="s">
        <v>1262</v>
      </c>
      <c r="U22" s="9" t="s">
        <v>1440</v>
      </c>
      <c r="V22" s="134" t="s">
        <v>2647</v>
      </c>
      <c r="X22" s="134"/>
      <c r="Y22" s="9" t="s">
        <v>1464</v>
      </c>
      <c r="Z22" s="134" t="s">
        <v>60</v>
      </c>
      <c r="AA22" s="135" t="s">
        <v>3600</v>
      </c>
    </row>
    <row r="23" spans="1:27" s="9" customFormat="1" ht="101.25" customHeight="1" x14ac:dyDescent="0.25">
      <c r="A23" s="9" t="s">
        <v>2161</v>
      </c>
      <c r="B23" s="9" t="s">
        <v>196</v>
      </c>
      <c r="C23" s="18" t="s">
        <v>1409</v>
      </c>
      <c r="D23" s="9" t="s">
        <v>2624</v>
      </c>
      <c r="E23" s="9" t="s">
        <v>44</v>
      </c>
      <c r="F23" s="9" t="s">
        <v>1441</v>
      </c>
      <c r="G23" s="9" t="s">
        <v>1262</v>
      </c>
      <c r="H23" s="9" t="s">
        <v>1442</v>
      </c>
      <c r="I23" s="9" t="s">
        <v>1442</v>
      </c>
      <c r="K23" s="9" t="s">
        <v>1442</v>
      </c>
      <c r="M23" s="9" t="s">
        <v>1442</v>
      </c>
      <c r="O23" s="9" t="s">
        <v>1442</v>
      </c>
      <c r="Q23" s="9" t="s">
        <v>1464</v>
      </c>
      <c r="R23" s="9" t="s">
        <v>1262</v>
      </c>
      <c r="S23" s="9" t="s">
        <v>1262</v>
      </c>
      <c r="T23" s="9" t="s">
        <v>1262</v>
      </c>
      <c r="U23" s="9" t="s">
        <v>1442</v>
      </c>
      <c r="V23" s="134" t="s">
        <v>2647</v>
      </c>
      <c r="W23" s="135"/>
      <c r="X23" s="134"/>
      <c r="Y23" s="9" t="s">
        <v>1464</v>
      </c>
      <c r="Z23" s="134" t="s">
        <v>60</v>
      </c>
      <c r="AA23" s="135" t="s">
        <v>3600</v>
      </c>
    </row>
    <row r="24" spans="1:27" s="9" customFormat="1" ht="84" x14ac:dyDescent="0.25">
      <c r="A24" s="9" t="s">
        <v>2162</v>
      </c>
      <c r="B24" s="9" t="s">
        <v>184</v>
      </c>
      <c r="C24" s="9" t="s">
        <v>208</v>
      </c>
      <c r="D24" s="9" t="s">
        <v>2624</v>
      </c>
      <c r="E24" s="9" t="s">
        <v>1914</v>
      </c>
      <c r="F24" s="9" t="s">
        <v>1138</v>
      </c>
      <c r="G24" s="9" t="s">
        <v>1262</v>
      </c>
      <c r="H24" s="9" t="s">
        <v>1913</v>
      </c>
      <c r="I24" s="9" t="s">
        <v>1913</v>
      </c>
      <c r="K24" s="9" t="s">
        <v>1913</v>
      </c>
      <c r="M24" s="9" t="s">
        <v>1913</v>
      </c>
      <c r="O24" s="9" t="s">
        <v>1913</v>
      </c>
      <c r="Q24" s="9" t="s">
        <v>1464</v>
      </c>
      <c r="R24" s="9" t="s">
        <v>1262</v>
      </c>
      <c r="S24" s="9" t="s">
        <v>1262</v>
      </c>
      <c r="T24" s="9" t="s">
        <v>1262</v>
      </c>
      <c r="U24" s="9" t="s">
        <v>1913</v>
      </c>
      <c r="V24" s="134" t="s">
        <v>2647</v>
      </c>
      <c r="W24" s="135"/>
      <c r="X24" s="134"/>
      <c r="Y24" s="9" t="s">
        <v>1464</v>
      </c>
      <c r="Z24" s="134" t="s">
        <v>60</v>
      </c>
      <c r="AA24" s="135" t="s">
        <v>3590</v>
      </c>
    </row>
    <row r="25" spans="1:27" s="9" customFormat="1" ht="84" x14ac:dyDescent="0.25">
      <c r="A25" s="9" t="s">
        <v>2163</v>
      </c>
      <c r="B25" s="9" t="s">
        <v>184</v>
      </c>
      <c r="C25" s="9" t="s">
        <v>208</v>
      </c>
      <c r="D25" s="9" t="s">
        <v>2624</v>
      </c>
      <c r="E25" s="9" t="s">
        <v>1916</v>
      </c>
      <c r="F25" s="9" t="s">
        <v>1138</v>
      </c>
      <c r="G25" s="9" t="s">
        <v>1262</v>
      </c>
      <c r="H25" s="9" t="s">
        <v>195</v>
      </c>
      <c r="I25" s="9" t="s">
        <v>195</v>
      </c>
      <c r="K25" s="9" t="s">
        <v>195</v>
      </c>
      <c r="M25" s="9" t="s">
        <v>195</v>
      </c>
      <c r="O25" s="9" t="s">
        <v>195</v>
      </c>
      <c r="Q25" s="9" t="s">
        <v>1464</v>
      </c>
      <c r="R25" s="9" t="s">
        <v>1262</v>
      </c>
      <c r="S25" s="9" t="s">
        <v>1262</v>
      </c>
      <c r="T25" s="9" t="s">
        <v>1262</v>
      </c>
      <c r="U25" s="135" t="s">
        <v>60</v>
      </c>
      <c r="V25" s="134" t="s">
        <v>2648</v>
      </c>
      <c r="W25" s="135" t="s">
        <v>3601</v>
      </c>
      <c r="X25" s="135" t="s">
        <v>3602</v>
      </c>
      <c r="Y25" s="9" t="s">
        <v>1464</v>
      </c>
      <c r="Z25" s="134" t="s">
        <v>60</v>
      </c>
      <c r="AA25" s="135"/>
    </row>
    <row r="26" spans="1:27" s="9" customFormat="1" ht="84" x14ac:dyDescent="0.25">
      <c r="A26" s="9" t="s">
        <v>2164</v>
      </c>
      <c r="B26" s="9" t="s">
        <v>184</v>
      </c>
      <c r="C26" s="9" t="s">
        <v>208</v>
      </c>
      <c r="D26" s="9" t="s">
        <v>2624</v>
      </c>
      <c r="E26" s="9" t="s">
        <v>1915</v>
      </c>
      <c r="F26" s="9" t="s">
        <v>1138</v>
      </c>
      <c r="G26" s="9" t="s">
        <v>1262</v>
      </c>
      <c r="H26" s="9" t="s">
        <v>1917</v>
      </c>
      <c r="I26" s="9" t="s">
        <v>1917</v>
      </c>
      <c r="K26" s="9" t="s">
        <v>1917</v>
      </c>
      <c r="M26" s="9" t="s">
        <v>1917</v>
      </c>
      <c r="O26" s="9" t="s">
        <v>1917</v>
      </c>
      <c r="Q26" s="9" t="s">
        <v>1464</v>
      </c>
      <c r="R26" s="9" t="s">
        <v>1262</v>
      </c>
      <c r="S26" s="9" t="s">
        <v>1262</v>
      </c>
      <c r="T26" s="9" t="s">
        <v>1262</v>
      </c>
      <c r="U26" s="9" t="s">
        <v>1917</v>
      </c>
      <c r="V26" s="134" t="s">
        <v>2647</v>
      </c>
      <c r="W26" s="135"/>
      <c r="X26" s="135"/>
      <c r="Y26" s="9" t="s">
        <v>1464</v>
      </c>
      <c r="Z26" s="134" t="s">
        <v>60</v>
      </c>
      <c r="AA26" s="135" t="s">
        <v>3603</v>
      </c>
    </row>
    <row r="27" spans="1:27" ht="168" x14ac:dyDescent="0.25">
      <c r="A27" s="9" t="s">
        <v>2197</v>
      </c>
      <c r="B27" s="18" t="s">
        <v>207</v>
      </c>
      <c r="C27" s="18" t="s">
        <v>208</v>
      </c>
      <c r="D27" s="9" t="s">
        <v>2624</v>
      </c>
      <c r="E27" s="18" t="s">
        <v>362</v>
      </c>
      <c r="G27" s="9" t="s">
        <v>1262</v>
      </c>
      <c r="H27" s="18" t="s">
        <v>368</v>
      </c>
      <c r="I27" s="18" t="s">
        <v>1262</v>
      </c>
      <c r="J27" s="148"/>
      <c r="K27" s="18" t="s">
        <v>368</v>
      </c>
      <c r="L27" s="148"/>
      <c r="M27" s="18" t="s">
        <v>1262</v>
      </c>
      <c r="N27" s="148"/>
      <c r="O27" s="18" t="s">
        <v>1262</v>
      </c>
      <c r="P27" s="148"/>
      <c r="Q27" s="18" t="s">
        <v>1262</v>
      </c>
      <c r="R27" s="18" t="s">
        <v>1262</v>
      </c>
      <c r="S27" s="18" t="s">
        <v>1262</v>
      </c>
      <c r="T27" s="18" t="s">
        <v>1262</v>
      </c>
      <c r="V27" s="134" t="s">
        <v>2654</v>
      </c>
      <c r="Y27" s="18" t="s">
        <v>1262</v>
      </c>
      <c r="Z27" s="134" t="s">
        <v>60</v>
      </c>
    </row>
    <row r="28" spans="1:27" ht="132" x14ac:dyDescent="0.25">
      <c r="A28" s="9" t="s">
        <v>2198</v>
      </c>
      <c r="B28" s="18" t="s">
        <v>354</v>
      </c>
      <c r="C28" s="18" t="s">
        <v>355</v>
      </c>
      <c r="D28" s="9" t="s">
        <v>2624</v>
      </c>
      <c r="E28" s="18" t="s">
        <v>356</v>
      </c>
      <c r="G28" s="9" t="s">
        <v>1262</v>
      </c>
      <c r="H28" s="18" t="s">
        <v>358</v>
      </c>
      <c r="I28" s="18" t="s">
        <v>1262</v>
      </c>
      <c r="J28" s="148"/>
      <c r="K28" s="18" t="s">
        <v>358</v>
      </c>
      <c r="L28" s="148"/>
      <c r="M28" s="18" t="s">
        <v>1262</v>
      </c>
      <c r="N28" s="148"/>
      <c r="O28" s="18" t="s">
        <v>1262</v>
      </c>
      <c r="P28" s="148"/>
      <c r="Q28" s="18" t="s">
        <v>1262</v>
      </c>
      <c r="R28" s="18" t="s">
        <v>1262</v>
      </c>
      <c r="S28" s="18" t="s">
        <v>1262</v>
      </c>
      <c r="T28" s="18" t="s">
        <v>1262</v>
      </c>
      <c r="V28" s="134" t="s">
        <v>2654</v>
      </c>
      <c r="Y28" s="18" t="s">
        <v>1262</v>
      </c>
      <c r="Z28" s="134" t="s">
        <v>60</v>
      </c>
    </row>
    <row r="29" spans="1:27" ht="144" x14ac:dyDescent="0.25">
      <c r="A29" s="9" t="s">
        <v>2199</v>
      </c>
      <c r="B29" s="18" t="s">
        <v>354</v>
      </c>
      <c r="C29" s="18" t="s">
        <v>355</v>
      </c>
      <c r="D29" s="9" t="s">
        <v>2624</v>
      </c>
      <c r="E29" s="18" t="s">
        <v>361</v>
      </c>
      <c r="G29" s="9" t="s">
        <v>1262</v>
      </c>
      <c r="H29" s="18" t="s">
        <v>359</v>
      </c>
      <c r="I29" s="18" t="s">
        <v>359</v>
      </c>
      <c r="J29" s="148"/>
      <c r="K29" s="18" t="s">
        <v>359</v>
      </c>
      <c r="L29" s="148"/>
      <c r="M29" s="18" t="s">
        <v>359</v>
      </c>
      <c r="N29" s="148"/>
      <c r="O29" s="18" t="s">
        <v>359</v>
      </c>
      <c r="P29" s="148"/>
      <c r="Q29" s="18" t="s">
        <v>1262</v>
      </c>
      <c r="R29" s="18" t="s">
        <v>1262</v>
      </c>
      <c r="S29" s="18" t="s">
        <v>1262</v>
      </c>
      <c r="T29" s="18" t="s">
        <v>1262</v>
      </c>
      <c r="V29" s="134" t="s">
        <v>2654</v>
      </c>
      <c r="Y29" s="18" t="s">
        <v>1262</v>
      </c>
      <c r="Z29" s="134" t="s">
        <v>60</v>
      </c>
    </row>
    <row r="30" spans="1:27" ht="264" x14ac:dyDescent="0.25">
      <c r="A30" s="9" t="s">
        <v>2200</v>
      </c>
      <c r="B30" s="18" t="s">
        <v>207</v>
      </c>
      <c r="C30" s="18" t="s">
        <v>208</v>
      </c>
      <c r="D30" s="9" t="s">
        <v>2624</v>
      </c>
      <c r="E30" s="18" t="s">
        <v>360</v>
      </c>
      <c r="G30" s="9" t="s">
        <v>1262</v>
      </c>
      <c r="H30" s="18" t="s">
        <v>363</v>
      </c>
      <c r="I30" s="18" t="s">
        <v>1404</v>
      </c>
      <c r="J30" s="148"/>
      <c r="K30" s="18" t="s">
        <v>1404</v>
      </c>
      <c r="L30" s="148"/>
      <c r="M30" s="18" t="s">
        <v>1404</v>
      </c>
      <c r="N30" s="148"/>
      <c r="O30" s="18" t="s">
        <v>1404</v>
      </c>
      <c r="P30" s="148"/>
      <c r="Q30" s="18" t="s">
        <v>1262</v>
      </c>
      <c r="R30" s="18" t="s">
        <v>1262</v>
      </c>
      <c r="S30" s="18" t="s">
        <v>1262</v>
      </c>
      <c r="T30" s="18" t="s">
        <v>1262</v>
      </c>
      <c r="V30" s="134" t="s">
        <v>2654</v>
      </c>
      <c r="Y30" s="18" t="s">
        <v>1262</v>
      </c>
      <c r="Z30" s="134" t="s">
        <v>60</v>
      </c>
    </row>
    <row r="31" spans="1:27" ht="216" x14ac:dyDescent="0.25">
      <c r="A31" s="9" t="s">
        <v>2201</v>
      </c>
      <c r="B31" s="18" t="s">
        <v>366</v>
      </c>
      <c r="C31" s="18" t="s">
        <v>365</v>
      </c>
      <c r="D31" s="9" t="s">
        <v>2624</v>
      </c>
      <c r="E31" s="18" t="s">
        <v>364</v>
      </c>
      <c r="G31" s="9" t="s">
        <v>1262</v>
      </c>
      <c r="H31" s="18" t="s">
        <v>367</v>
      </c>
      <c r="I31" s="18" t="s">
        <v>367</v>
      </c>
      <c r="J31" s="148"/>
      <c r="K31" s="18" t="s">
        <v>367</v>
      </c>
      <c r="L31" s="148"/>
      <c r="M31" s="18" t="s">
        <v>367</v>
      </c>
      <c r="N31" s="148"/>
      <c r="O31" s="18" t="s">
        <v>367</v>
      </c>
      <c r="P31" s="148"/>
      <c r="Q31" s="18" t="s">
        <v>1262</v>
      </c>
      <c r="R31" s="18" t="s">
        <v>1262</v>
      </c>
      <c r="S31" s="18" t="s">
        <v>1262</v>
      </c>
      <c r="T31" s="18" t="s">
        <v>1262</v>
      </c>
      <c r="V31" s="134" t="s">
        <v>2654</v>
      </c>
      <c r="Y31" s="18" t="s">
        <v>1262</v>
      </c>
      <c r="Z31" s="134" t="s">
        <v>60</v>
      </c>
    </row>
    <row r="32" spans="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0">
    <mergeCell ref="S3:S6"/>
    <mergeCell ref="A1:T1"/>
    <mergeCell ref="A2:T2"/>
    <mergeCell ref="A3:A6"/>
    <mergeCell ref="B3:B6"/>
    <mergeCell ref="C3:C6"/>
    <mergeCell ref="D3:D6"/>
    <mergeCell ref="E3:E6"/>
    <mergeCell ref="F3:F6"/>
    <mergeCell ref="H3:H6"/>
    <mergeCell ref="I3:P3"/>
    <mergeCell ref="G3:G6"/>
    <mergeCell ref="T3:T6"/>
    <mergeCell ref="Q3:Q6"/>
    <mergeCell ref="R3:R6"/>
    <mergeCell ref="K5:L5"/>
    <mergeCell ref="M5:N5"/>
    <mergeCell ref="O5:P5"/>
    <mergeCell ref="I4:J4"/>
    <mergeCell ref="K4:L4"/>
    <mergeCell ref="M4:N4"/>
    <mergeCell ref="O4:P4"/>
    <mergeCell ref="I5:J5"/>
    <mergeCell ref="U3:U6"/>
    <mergeCell ref="V3:V6"/>
    <mergeCell ref="Y3:Y6"/>
    <mergeCell ref="Z3:Z6"/>
    <mergeCell ref="AA3:AA6"/>
    <mergeCell ref="W3:W6"/>
    <mergeCell ref="X3:X6"/>
  </mergeCells>
  <conditionalFormatting sqref="V7:V49">
    <cfRule type="containsText" dxfId="224" priority="7" stopIfTrue="1" operator="containsText" text="Target Met">
      <formula>NOT(ISERROR(SEARCH("Target Met",V7)))</formula>
    </cfRule>
  </conditionalFormatting>
  <conditionalFormatting sqref="V7:V49">
    <cfRule type="containsText" dxfId="223"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222" priority="3" stopIfTrue="1" operator="containsText" text="Target Exceeded">
      <formula>NOT(ISERROR(SEARCH("Target Exceeded",V7)))</formula>
    </cfRule>
    <cfRule type="containsText" dxfId="221"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220" priority="6" stopIfTrue="1" operator="containsText" text="Nil Achieved">
      <formula>NOT(ISERROR(SEARCH("Nil Achieved",V7)))</formula>
    </cfRule>
  </conditionalFormatting>
  <pageMargins left="0.19685039370078741" right="0" top="0.74803149606299213" bottom="0.19685039370078741" header="0" footer="0.15748031496062992"/>
  <pageSetup paperSize="9" scale="80" firstPageNumber="184"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[17]Sheet1!#REF!</xm:f>
          </x14:formula1>
          <xm:sqref>V7:V49</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2" width="0" style="268" hidden="1" customWidth="1"/>
    <col min="13" max="13" width="1.42578125" style="268" hidden="1" customWidth="1"/>
    <col min="14" max="14" width="9.140625" style="268" hidden="1" customWidth="1"/>
    <col min="15" max="15" width="0" style="268" hidden="1" customWidth="1"/>
    <col min="16" max="16384" width="9.140625" style="268"/>
  </cols>
  <sheetData>
    <row r="1" spans="1:14" ht="49.5" customHeight="1" x14ac:dyDescent="0.35">
      <c r="A1" s="358" t="s">
        <v>3820</v>
      </c>
      <c r="B1" s="358"/>
      <c r="C1" s="358"/>
      <c r="D1" s="358"/>
      <c r="E1" s="358"/>
      <c r="F1" s="358"/>
      <c r="G1" s="358"/>
      <c r="H1" s="358"/>
      <c r="I1" s="358"/>
      <c r="J1" s="358"/>
      <c r="K1" s="358"/>
      <c r="L1" s="358"/>
      <c r="M1" s="358"/>
      <c r="N1" s="358"/>
    </row>
    <row r="2" spans="1:14" ht="20.25" x14ac:dyDescent="0.3">
      <c r="A2" s="359" t="s">
        <v>3548</v>
      </c>
      <c r="B2" s="359"/>
      <c r="C2" s="359"/>
      <c r="D2" s="359"/>
      <c r="E2" s="359"/>
      <c r="F2" s="359"/>
      <c r="G2" s="359"/>
      <c r="H2" s="359"/>
      <c r="I2" s="359"/>
      <c r="J2" s="359"/>
      <c r="K2" s="359"/>
      <c r="L2" s="359"/>
      <c r="M2" s="359"/>
      <c r="N2" s="359"/>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3821</v>
      </c>
    </row>
    <row r="13" spans="1:14" s="267" customFormat="1" ht="18" x14ac:dyDescent="0.25"/>
    <row r="14" spans="1:14" s="267" customFormat="1" ht="18" x14ac:dyDescent="0.25">
      <c r="D14" s="273">
        <v>1.1000000000000001</v>
      </c>
      <c r="E14" s="272" t="s">
        <v>3553</v>
      </c>
      <c r="F14" s="267">
        <v>25</v>
      </c>
    </row>
    <row r="15" spans="1:14" s="267" customFormat="1" ht="18.75" x14ac:dyDescent="0.3">
      <c r="D15" s="267" t="s">
        <v>3549</v>
      </c>
      <c r="E15" s="285" t="s">
        <v>3551</v>
      </c>
      <c r="F15" s="267">
        <v>25</v>
      </c>
    </row>
    <row r="16" spans="1:14" s="267" customFormat="1" ht="18" x14ac:dyDescent="0.25">
      <c r="D16" s="267" t="s">
        <v>3550</v>
      </c>
      <c r="E16" s="272" t="s">
        <v>3552</v>
      </c>
      <c r="F16" s="267">
        <v>0</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3822</v>
      </c>
      <c r="F45" s="275" t="s">
        <v>3667</v>
      </c>
      <c r="G45" s="275" t="s">
        <v>3823</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91" orientation="portrait" useFirstPageNumber="1" r:id="rId1"/>
  <headerFooter>
    <oddFooter>Page &amp;P</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209"/>
    <col min="2" max="2" width="0" style="209" hidden="1" customWidth="1"/>
    <col min="3" max="3" width="30.140625" style="209" hidden="1" customWidth="1"/>
    <col min="4" max="4" width="16.7109375" style="209" customWidth="1"/>
    <col min="5" max="5" width="13.42578125" style="209"/>
    <col min="6" max="6" width="0" style="209" hidden="1" customWidth="1"/>
    <col min="7" max="9" width="13.42578125" style="209"/>
    <col min="10" max="14" width="0" style="209" hidden="1" customWidth="1"/>
    <col min="15" max="15" width="20.28515625" style="209" hidden="1" customWidth="1"/>
    <col min="16" max="20" width="0" style="209" hidden="1" customWidth="1"/>
    <col min="21" max="22" width="13.42578125" style="135" customWidth="1"/>
    <col min="23" max="23" width="11" style="135" customWidth="1"/>
    <col min="24" max="24" width="13.42578125" style="135"/>
    <col min="25" max="25" width="13.42578125" style="209"/>
    <col min="26" max="26" width="10.42578125" style="135" customWidth="1"/>
    <col min="27" max="27" width="12.140625" style="135" customWidth="1"/>
    <col min="28" max="16384" width="13.42578125" style="209"/>
  </cols>
  <sheetData>
    <row r="1" spans="1:27" s="198" customFormat="1" ht="15" customHeight="1" x14ac:dyDescent="0.25">
      <c r="A1" s="360" t="s">
        <v>2570</v>
      </c>
      <c r="B1" s="360"/>
      <c r="C1" s="360"/>
      <c r="D1" s="360"/>
      <c r="E1" s="360"/>
      <c r="F1" s="360"/>
      <c r="G1" s="360"/>
      <c r="H1" s="360"/>
      <c r="I1" s="360"/>
      <c r="J1" s="360"/>
      <c r="K1" s="360"/>
      <c r="L1" s="360"/>
      <c r="M1" s="360"/>
      <c r="N1" s="360"/>
      <c r="O1" s="360"/>
      <c r="P1" s="360"/>
      <c r="Q1" s="360"/>
      <c r="R1" s="360"/>
      <c r="S1" s="360"/>
      <c r="T1" s="360"/>
      <c r="U1" s="137"/>
      <c r="V1" s="146"/>
      <c r="W1" s="197"/>
      <c r="X1" s="137"/>
      <c r="Y1" s="199"/>
      <c r="Z1" s="197"/>
      <c r="AA1" s="197"/>
    </row>
    <row r="2" spans="1:27" s="208" customFormat="1" x14ac:dyDescent="0.25">
      <c r="A2" s="360" t="s">
        <v>2891</v>
      </c>
      <c r="B2" s="360"/>
      <c r="C2" s="360"/>
      <c r="D2" s="360"/>
      <c r="E2" s="360"/>
      <c r="F2" s="360"/>
      <c r="G2" s="360"/>
      <c r="H2" s="360"/>
      <c r="I2" s="360"/>
      <c r="J2" s="360"/>
      <c r="K2" s="360"/>
      <c r="L2" s="360"/>
      <c r="M2" s="360"/>
      <c r="N2" s="360"/>
      <c r="O2" s="360"/>
      <c r="P2" s="360"/>
      <c r="Q2" s="360"/>
      <c r="R2" s="360"/>
      <c r="S2" s="360"/>
      <c r="T2" s="360"/>
      <c r="U2" s="137"/>
      <c r="V2" s="146"/>
      <c r="W2" s="197"/>
      <c r="X2" s="137"/>
      <c r="Y2" s="199"/>
      <c r="Z2" s="197"/>
      <c r="AA2" s="197"/>
    </row>
    <row r="3" spans="1:27" s="208" customFormat="1" ht="29.25" customHeight="1" x14ac:dyDescent="0.25">
      <c r="A3" s="360" t="s">
        <v>0</v>
      </c>
      <c r="B3" s="360" t="s">
        <v>1</v>
      </c>
      <c r="C3" s="360" t="s">
        <v>55</v>
      </c>
      <c r="D3" s="360" t="s">
        <v>113</v>
      </c>
      <c r="E3" s="360" t="s">
        <v>59</v>
      </c>
      <c r="F3" s="360" t="s">
        <v>2</v>
      </c>
      <c r="G3" s="313" t="s">
        <v>6</v>
      </c>
      <c r="H3" s="360" t="s">
        <v>3</v>
      </c>
      <c r="I3" s="360" t="s">
        <v>4</v>
      </c>
      <c r="J3" s="313"/>
      <c r="K3" s="313"/>
      <c r="L3" s="313"/>
      <c r="M3" s="313"/>
      <c r="N3" s="313"/>
      <c r="O3" s="313"/>
      <c r="P3" s="313"/>
      <c r="Q3" s="361" t="s">
        <v>5</v>
      </c>
      <c r="R3" s="360" t="s">
        <v>6</v>
      </c>
      <c r="S3" s="361" t="s">
        <v>351</v>
      </c>
      <c r="T3" s="360" t="s">
        <v>58</v>
      </c>
      <c r="U3" s="314" t="s">
        <v>2684</v>
      </c>
      <c r="V3" s="314" t="s">
        <v>2655</v>
      </c>
      <c r="W3" s="314" t="s">
        <v>2652</v>
      </c>
      <c r="X3" s="314" t="s">
        <v>2685</v>
      </c>
      <c r="Y3" s="361" t="s">
        <v>5</v>
      </c>
      <c r="Z3" s="314" t="s">
        <v>2686</v>
      </c>
      <c r="AA3" s="317" t="s">
        <v>2653</v>
      </c>
    </row>
    <row r="4" spans="1:27" s="208" customFormat="1" ht="40.5" customHeight="1" x14ac:dyDescent="0.25">
      <c r="A4" s="313"/>
      <c r="B4" s="313"/>
      <c r="C4" s="313"/>
      <c r="D4" s="313"/>
      <c r="E4" s="313"/>
      <c r="F4" s="313"/>
      <c r="G4" s="313"/>
      <c r="H4" s="313"/>
      <c r="I4" s="360" t="s">
        <v>7</v>
      </c>
      <c r="J4" s="313"/>
      <c r="K4" s="360" t="s">
        <v>8</v>
      </c>
      <c r="L4" s="313"/>
      <c r="M4" s="360" t="s">
        <v>9</v>
      </c>
      <c r="N4" s="313"/>
      <c r="O4" s="360" t="s">
        <v>10</v>
      </c>
      <c r="P4" s="313"/>
      <c r="Q4" s="362"/>
      <c r="R4" s="360"/>
      <c r="S4" s="362"/>
      <c r="T4" s="360"/>
      <c r="U4" s="315"/>
      <c r="V4" s="315"/>
      <c r="W4" s="315"/>
      <c r="X4" s="315"/>
      <c r="Y4" s="362"/>
      <c r="Z4" s="315"/>
      <c r="AA4" s="318"/>
    </row>
    <row r="5" spans="1:27" s="208" customFormat="1" x14ac:dyDescent="0.25">
      <c r="A5" s="313"/>
      <c r="B5" s="313"/>
      <c r="C5" s="313"/>
      <c r="D5" s="313"/>
      <c r="E5" s="313"/>
      <c r="F5" s="313"/>
      <c r="G5" s="313"/>
      <c r="H5" s="313"/>
      <c r="I5" s="360" t="s">
        <v>11</v>
      </c>
      <c r="J5" s="313"/>
      <c r="K5" s="360" t="s">
        <v>12</v>
      </c>
      <c r="L5" s="313"/>
      <c r="M5" s="360" t="s">
        <v>13</v>
      </c>
      <c r="N5" s="313"/>
      <c r="O5" s="360" t="s">
        <v>14</v>
      </c>
      <c r="P5" s="313"/>
      <c r="Q5" s="362"/>
      <c r="R5" s="360"/>
      <c r="S5" s="362"/>
      <c r="T5" s="360"/>
      <c r="U5" s="315"/>
      <c r="V5" s="315"/>
      <c r="W5" s="315"/>
      <c r="X5" s="315"/>
      <c r="Y5" s="362"/>
      <c r="Z5" s="315"/>
      <c r="AA5" s="318"/>
    </row>
    <row r="6" spans="1:27" s="208" customFormat="1" ht="21" customHeight="1" x14ac:dyDescent="0.25">
      <c r="A6" s="313"/>
      <c r="B6" s="313"/>
      <c r="C6" s="313"/>
      <c r="D6" s="313"/>
      <c r="E6" s="313"/>
      <c r="F6" s="313"/>
      <c r="G6" s="313"/>
      <c r="H6" s="313"/>
      <c r="I6" s="208" t="s">
        <v>15</v>
      </c>
      <c r="J6" s="208" t="s">
        <v>16</v>
      </c>
      <c r="K6" s="208" t="s">
        <v>15</v>
      </c>
      <c r="L6" s="208" t="s">
        <v>16</v>
      </c>
      <c r="M6" s="208" t="s">
        <v>15</v>
      </c>
      <c r="N6" s="208" t="s">
        <v>16</v>
      </c>
      <c r="O6" s="208" t="s">
        <v>15</v>
      </c>
      <c r="P6" s="208" t="s">
        <v>16</v>
      </c>
      <c r="Q6" s="363"/>
      <c r="R6" s="360"/>
      <c r="S6" s="363"/>
      <c r="T6" s="360"/>
      <c r="U6" s="316"/>
      <c r="V6" s="316"/>
      <c r="W6" s="316"/>
      <c r="X6" s="316"/>
      <c r="Y6" s="363"/>
      <c r="Z6" s="316"/>
      <c r="AA6" s="319"/>
    </row>
    <row r="7" spans="1:27" ht="240" x14ac:dyDescent="0.25">
      <c r="A7" s="209" t="s">
        <v>2892</v>
      </c>
      <c r="B7" s="209" t="s">
        <v>2893</v>
      </c>
      <c r="C7" s="18" t="s">
        <v>208</v>
      </c>
      <c r="D7" s="9" t="s">
        <v>2894</v>
      </c>
      <c r="E7" s="209" t="s">
        <v>2895</v>
      </c>
      <c r="F7" s="209" t="s">
        <v>2896</v>
      </c>
      <c r="G7" s="9" t="s">
        <v>1262</v>
      </c>
      <c r="H7" s="210" t="s">
        <v>2897</v>
      </c>
      <c r="I7" s="209" t="s">
        <v>2898</v>
      </c>
      <c r="K7" s="209" t="s">
        <v>2899</v>
      </c>
      <c r="M7" s="209" t="s">
        <v>2900</v>
      </c>
      <c r="O7" s="209" t="s">
        <v>2901</v>
      </c>
      <c r="Q7" s="209" t="s">
        <v>1464</v>
      </c>
      <c r="R7" s="209" t="s">
        <v>1262</v>
      </c>
      <c r="S7" s="209" t="s">
        <v>1262</v>
      </c>
      <c r="T7" s="209" t="s">
        <v>1262</v>
      </c>
      <c r="U7" s="134" t="s">
        <v>3065</v>
      </c>
      <c r="V7" s="134" t="s">
        <v>2649</v>
      </c>
      <c r="W7" s="134" t="s">
        <v>3066</v>
      </c>
      <c r="X7" s="134" t="s">
        <v>3067</v>
      </c>
      <c r="Y7" s="209" t="s">
        <v>1464</v>
      </c>
      <c r="Z7" s="134" t="s">
        <v>60</v>
      </c>
      <c r="AA7" s="134" t="s">
        <v>3068</v>
      </c>
    </row>
    <row r="8" spans="1:27" ht="96" x14ac:dyDescent="0.25">
      <c r="A8" s="209" t="s">
        <v>2902</v>
      </c>
      <c r="B8" s="209" t="s">
        <v>2893</v>
      </c>
      <c r="C8" s="18" t="s">
        <v>208</v>
      </c>
      <c r="D8" s="9" t="s">
        <v>2894</v>
      </c>
      <c r="E8" s="209" t="s">
        <v>2903</v>
      </c>
      <c r="F8" s="209" t="s">
        <v>2904</v>
      </c>
      <c r="G8" s="9" t="s">
        <v>1262</v>
      </c>
      <c r="H8" s="209" t="s">
        <v>2905</v>
      </c>
      <c r="I8" s="209" t="s">
        <v>2906</v>
      </c>
      <c r="J8" s="209">
        <v>0</v>
      </c>
      <c r="K8" s="209" t="s">
        <v>2905</v>
      </c>
      <c r="Q8" s="209" t="s">
        <v>1464</v>
      </c>
      <c r="R8" s="209" t="s">
        <v>1262</v>
      </c>
      <c r="S8" s="209" t="s">
        <v>1262</v>
      </c>
      <c r="T8" s="209" t="s">
        <v>1262</v>
      </c>
      <c r="U8" s="134" t="s">
        <v>3069</v>
      </c>
      <c r="V8" s="134" t="s">
        <v>2649</v>
      </c>
      <c r="W8" s="134" t="s">
        <v>3070</v>
      </c>
      <c r="X8" s="134" t="s">
        <v>3071</v>
      </c>
      <c r="Y8" s="209" t="s">
        <v>1464</v>
      </c>
      <c r="Z8" s="134" t="s">
        <v>60</v>
      </c>
      <c r="AA8" s="134" t="s">
        <v>3072</v>
      </c>
    </row>
    <row r="9" spans="1:27" ht="132" x14ac:dyDescent="0.25">
      <c r="A9" s="209" t="s">
        <v>2907</v>
      </c>
      <c r="B9" s="209" t="s">
        <v>2893</v>
      </c>
      <c r="C9" s="18" t="s">
        <v>208</v>
      </c>
      <c r="D9" s="9" t="s">
        <v>2894</v>
      </c>
      <c r="E9" s="209" t="s">
        <v>2908</v>
      </c>
      <c r="F9" s="209" t="s">
        <v>2909</v>
      </c>
      <c r="G9" s="9" t="s">
        <v>1262</v>
      </c>
      <c r="H9" s="209" t="s">
        <v>2910</v>
      </c>
      <c r="I9" s="209" t="s">
        <v>2911</v>
      </c>
      <c r="J9" s="211"/>
      <c r="K9" s="209" t="s">
        <v>60</v>
      </c>
      <c r="L9" s="209">
        <v>0</v>
      </c>
      <c r="M9" s="209" t="s">
        <v>2912</v>
      </c>
      <c r="N9" s="209" t="s">
        <v>209</v>
      </c>
      <c r="O9" s="209" t="s">
        <v>2913</v>
      </c>
      <c r="Q9" s="209" t="s">
        <v>1464</v>
      </c>
      <c r="R9" s="209" t="s">
        <v>1262</v>
      </c>
      <c r="S9" s="209" t="s">
        <v>1262</v>
      </c>
      <c r="T9" s="209" t="s">
        <v>1262</v>
      </c>
      <c r="U9" s="134" t="s">
        <v>60</v>
      </c>
      <c r="V9" s="134" t="s">
        <v>2648</v>
      </c>
      <c r="W9" s="134"/>
      <c r="X9" s="134"/>
      <c r="Y9" s="209" t="s">
        <v>1464</v>
      </c>
      <c r="Z9" s="134" t="s">
        <v>60</v>
      </c>
      <c r="AA9" s="134"/>
    </row>
    <row r="10" spans="1:27" ht="84" x14ac:dyDescent="0.25">
      <c r="A10" s="209" t="s">
        <v>2914</v>
      </c>
      <c r="B10" s="209" t="s">
        <v>2893</v>
      </c>
      <c r="C10" s="18" t="s">
        <v>208</v>
      </c>
      <c r="D10" s="9" t="s">
        <v>2894</v>
      </c>
      <c r="E10" s="209" t="s">
        <v>2915</v>
      </c>
      <c r="F10" s="209" t="s">
        <v>2916</v>
      </c>
      <c r="G10" s="9" t="s">
        <v>1262</v>
      </c>
      <c r="H10" s="209" t="s">
        <v>2917</v>
      </c>
      <c r="I10" s="209" t="s">
        <v>60</v>
      </c>
      <c r="J10" s="209">
        <v>0</v>
      </c>
      <c r="K10" s="209" t="s">
        <v>2918</v>
      </c>
      <c r="L10" s="209">
        <v>0</v>
      </c>
      <c r="M10" s="209" t="s">
        <v>2919</v>
      </c>
      <c r="N10" s="209">
        <v>0</v>
      </c>
      <c r="O10" s="209" t="s">
        <v>2920</v>
      </c>
      <c r="P10" s="209">
        <v>0</v>
      </c>
      <c r="Q10" s="209" t="s">
        <v>1464</v>
      </c>
      <c r="R10" s="209" t="s">
        <v>1262</v>
      </c>
      <c r="S10" s="209" t="s">
        <v>1262</v>
      </c>
      <c r="T10" s="209" t="s">
        <v>1262</v>
      </c>
      <c r="U10" s="134"/>
      <c r="V10" s="134" t="s">
        <v>2651</v>
      </c>
      <c r="W10" s="134"/>
      <c r="X10" s="134"/>
      <c r="Y10" s="209" t="s">
        <v>1464</v>
      </c>
      <c r="Z10" s="134"/>
      <c r="AA10" s="134"/>
    </row>
    <row r="11" spans="1:27" ht="84" customHeight="1" x14ac:dyDescent="0.25">
      <c r="A11" s="209" t="s">
        <v>2921</v>
      </c>
      <c r="B11" s="209" t="s">
        <v>2893</v>
      </c>
      <c r="C11" s="18" t="s">
        <v>208</v>
      </c>
      <c r="D11" s="9" t="s">
        <v>2894</v>
      </c>
      <c r="E11" s="209" t="s">
        <v>2922</v>
      </c>
      <c r="F11" s="209" t="s">
        <v>2923</v>
      </c>
      <c r="G11" s="9" t="s">
        <v>1262</v>
      </c>
      <c r="H11" s="209" t="s">
        <v>2924</v>
      </c>
      <c r="I11" s="209" t="s">
        <v>2925</v>
      </c>
      <c r="J11" s="209">
        <v>0</v>
      </c>
      <c r="K11" s="209" t="s">
        <v>2926</v>
      </c>
      <c r="L11" s="209">
        <v>0</v>
      </c>
      <c r="M11" s="209" t="s">
        <v>2927</v>
      </c>
      <c r="N11" s="209">
        <v>0</v>
      </c>
      <c r="O11" s="209" t="s">
        <v>2928</v>
      </c>
      <c r="P11" s="209">
        <v>0</v>
      </c>
      <c r="Q11" s="209" t="s">
        <v>1464</v>
      </c>
      <c r="R11" s="209" t="s">
        <v>1262</v>
      </c>
      <c r="S11" s="209" t="s">
        <v>1262</v>
      </c>
      <c r="T11" s="209" t="s">
        <v>1262</v>
      </c>
      <c r="U11" s="134" t="s">
        <v>3073</v>
      </c>
      <c r="V11" s="134" t="s">
        <v>2649</v>
      </c>
      <c r="W11" s="134" t="s">
        <v>3074</v>
      </c>
      <c r="X11" s="134" t="s">
        <v>3075</v>
      </c>
      <c r="Y11" s="209" t="s">
        <v>1464</v>
      </c>
      <c r="Z11" s="134" t="s">
        <v>60</v>
      </c>
      <c r="AA11" s="134" t="s">
        <v>3076</v>
      </c>
    </row>
    <row r="12" spans="1:27" ht="84" x14ac:dyDescent="0.25">
      <c r="A12" s="209" t="s">
        <v>2929</v>
      </c>
      <c r="B12" s="209" t="s">
        <v>2893</v>
      </c>
      <c r="C12" s="18" t="s">
        <v>208</v>
      </c>
      <c r="D12" s="9" t="s">
        <v>2894</v>
      </c>
      <c r="E12" s="209" t="s">
        <v>2922</v>
      </c>
      <c r="F12" s="209" t="s">
        <v>2923</v>
      </c>
      <c r="G12" s="9" t="s">
        <v>1262</v>
      </c>
      <c r="H12" s="209" t="s">
        <v>2930</v>
      </c>
      <c r="I12" s="209" t="s">
        <v>2931</v>
      </c>
      <c r="J12" s="209">
        <v>0</v>
      </c>
      <c r="K12" s="209" t="s">
        <v>2932</v>
      </c>
      <c r="L12" s="209">
        <v>0</v>
      </c>
      <c r="M12" s="209" t="s">
        <v>2933</v>
      </c>
      <c r="N12" s="209">
        <v>0</v>
      </c>
      <c r="O12" s="209" t="s">
        <v>2934</v>
      </c>
      <c r="P12" s="209">
        <v>0</v>
      </c>
      <c r="Q12" s="209" t="s">
        <v>1464</v>
      </c>
      <c r="R12" s="209" t="s">
        <v>1262</v>
      </c>
      <c r="S12" s="209" t="s">
        <v>1262</v>
      </c>
      <c r="T12" s="209" t="s">
        <v>1262</v>
      </c>
      <c r="U12" s="134" t="s">
        <v>3077</v>
      </c>
      <c r="V12" s="134" t="s">
        <v>2647</v>
      </c>
      <c r="W12" s="134"/>
      <c r="X12" s="134"/>
      <c r="Y12" s="209" t="s">
        <v>1464</v>
      </c>
      <c r="Z12" s="134" t="s">
        <v>60</v>
      </c>
      <c r="AA12" s="134" t="s">
        <v>3078</v>
      </c>
    </row>
    <row r="13" spans="1:27" ht="84" x14ac:dyDescent="0.25">
      <c r="A13" s="209" t="s">
        <v>2935</v>
      </c>
      <c r="B13" s="209" t="s">
        <v>2893</v>
      </c>
      <c r="C13" s="18" t="s">
        <v>208</v>
      </c>
      <c r="D13" s="9" t="s">
        <v>2894</v>
      </c>
      <c r="E13" s="209" t="s">
        <v>2936</v>
      </c>
      <c r="F13" s="209" t="s">
        <v>2937</v>
      </c>
      <c r="G13" s="9" t="s">
        <v>1262</v>
      </c>
      <c r="H13" s="209" t="s">
        <v>2938</v>
      </c>
      <c r="I13" s="209" t="s">
        <v>60</v>
      </c>
      <c r="K13" s="209" t="s">
        <v>2939</v>
      </c>
      <c r="L13" s="209">
        <v>0</v>
      </c>
      <c r="M13" s="209" t="s">
        <v>2940</v>
      </c>
      <c r="N13" s="209">
        <v>0</v>
      </c>
      <c r="O13" s="209" t="s">
        <v>2938</v>
      </c>
      <c r="P13" s="209">
        <v>0</v>
      </c>
      <c r="Q13" s="209" t="s">
        <v>1464</v>
      </c>
      <c r="R13" s="209" t="s">
        <v>1262</v>
      </c>
      <c r="S13" s="209" t="s">
        <v>1262</v>
      </c>
      <c r="T13" s="209" t="s">
        <v>1262</v>
      </c>
      <c r="U13" s="134"/>
      <c r="V13" s="134" t="s">
        <v>2651</v>
      </c>
      <c r="W13" s="134"/>
      <c r="X13" s="134"/>
      <c r="Y13" s="209" t="s">
        <v>1464</v>
      </c>
      <c r="Z13" s="134"/>
      <c r="AA13" s="134"/>
    </row>
    <row r="14" spans="1:27" ht="84" x14ac:dyDescent="0.25">
      <c r="A14" s="209" t="s">
        <v>2941</v>
      </c>
      <c r="B14" s="209" t="s">
        <v>2893</v>
      </c>
      <c r="C14" s="18" t="s">
        <v>208</v>
      </c>
      <c r="D14" s="9" t="s">
        <v>2894</v>
      </c>
      <c r="E14" s="209" t="s">
        <v>2942</v>
      </c>
      <c r="F14" s="209" t="s">
        <v>2943</v>
      </c>
      <c r="G14" s="9" t="s">
        <v>1262</v>
      </c>
      <c r="H14" s="209" t="s">
        <v>2944</v>
      </c>
      <c r="I14" s="209" t="s">
        <v>2945</v>
      </c>
      <c r="J14" s="209">
        <v>0</v>
      </c>
      <c r="K14" s="209" t="s">
        <v>2946</v>
      </c>
      <c r="L14" s="209">
        <v>0</v>
      </c>
      <c r="M14" s="209" t="s">
        <v>2947</v>
      </c>
      <c r="O14" s="209" t="s">
        <v>2947</v>
      </c>
      <c r="Q14" s="209" t="s">
        <v>1464</v>
      </c>
      <c r="R14" s="209" t="s">
        <v>1262</v>
      </c>
      <c r="S14" s="209" t="s">
        <v>1262</v>
      </c>
      <c r="T14" s="209" t="s">
        <v>1262</v>
      </c>
      <c r="U14" s="134" t="s">
        <v>3079</v>
      </c>
      <c r="V14" s="134" t="s">
        <v>2649</v>
      </c>
      <c r="W14" s="134" t="s">
        <v>3066</v>
      </c>
      <c r="X14" s="134" t="s">
        <v>3080</v>
      </c>
      <c r="Y14" s="209" t="s">
        <v>1464</v>
      </c>
      <c r="Z14" s="134" t="s">
        <v>60</v>
      </c>
      <c r="AA14" s="134" t="s">
        <v>3081</v>
      </c>
    </row>
    <row r="15" spans="1:27" s="210" customFormat="1" ht="60" x14ac:dyDescent="0.25">
      <c r="A15" s="209" t="s">
        <v>2948</v>
      </c>
      <c r="B15" s="209" t="s">
        <v>2893</v>
      </c>
      <c r="C15" s="18" t="s">
        <v>210</v>
      </c>
      <c r="D15" s="9" t="s">
        <v>2894</v>
      </c>
      <c r="E15" s="210" t="s">
        <v>2949</v>
      </c>
      <c r="F15" s="210" t="s">
        <v>1138</v>
      </c>
      <c r="G15" s="9" t="s">
        <v>1262</v>
      </c>
      <c r="H15" s="210" t="s">
        <v>2950</v>
      </c>
      <c r="I15" s="210" t="s">
        <v>2951</v>
      </c>
      <c r="J15" s="212">
        <v>0</v>
      </c>
      <c r="K15" s="210" t="s">
        <v>2952</v>
      </c>
      <c r="L15" s="212"/>
      <c r="M15" s="210" t="s">
        <v>2953</v>
      </c>
      <c r="N15" s="212"/>
      <c r="O15" s="212"/>
      <c r="Q15" s="209" t="s">
        <v>1464</v>
      </c>
      <c r="R15" s="209" t="s">
        <v>1262</v>
      </c>
      <c r="S15" s="209" t="s">
        <v>1262</v>
      </c>
      <c r="T15" s="209" t="s">
        <v>1262</v>
      </c>
      <c r="U15" s="195">
        <v>0</v>
      </c>
      <c r="V15" s="134" t="s">
        <v>2648</v>
      </c>
      <c r="W15" s="134" t="s">
        <v>3082</v>
      </c>
      <c r="X15" s="134" t="s">
        <v>3083</v>
      </c>
      <c r="Y15" s="209" t="s">
        <v>1464</v>
      </c>
      <c r="Z15" s="134" t="s">
        <v>60</v>
      </c>
      <c r="AA15" s="134"/>
    </row>
    <row r="16" spans="1:27" s="210" customFormat="1" ht="120" x14ac:dyDescent="0.25">
      <c r="A16" s="209" t="s">
        <v>2954</v>
      </c>
      <c r="B16" s="209" t="s">
        <v>2893</v>
      </c>
      <c r="C16" s="18" t="s">
        <v>210</v>
      </c>
      <c r="D16" s="9" t="s">
        <v>2894</v>
      </c>
      <c r="E16" s="210" t="s">
        <v>2955</v>
      </c>
      <c r="F16" s="210" t="s">
        <v>2956</v>
      </c>
      <c r="G16" s="9" t="s">
        <v>1262</v>
      </c>
      <c r="H16" s="210" t="s">
        <v>2957</v>
      </c>
      <c r="I16" s="210" t="s">
        <v>2958</v>
      </c>
      <c r="J16" s="210">
        <v>50000</v>
      </c>
      <c r="K16" s="210" t="s">
        <v>2959</v>
      </c>
      <c r="L16" s="210" t="s">
        <v>209</v>
      </c>
      <c r="M16" s="210" t="s">
        <v>2960</v>
      </c>
      <c r="N16" s="210" t="s">
        <v>764</v>
      </c>
      <c r="O16" s="210" t="s">
        <v>2957</v>
      </c>
      <c r="P16" s="210" t="s">
        <v>544</v>
      </c>
      <c r="Q16" s="210">
        <v>200000</v>
      </c>
      <c r="R16" s="210" t="s">
        <v>1262</v>
      </c>
      <c r="S16" s="209" t="s">
        <v>574</v>
      </c>
      <c r="T16" s="210" t="s">
        <v>57</v>
      </c>
      <c r="U16" s="195">
        <v>0</v>
      </c>
      <c r="V16" s="134" t="s">
        <v>2648</v>
      </c>
      <c r="W16" s="134" t="s">
        <v>3084</v>
      </c>
      <c r="X16" s="134" t="s">
        <v>3085</v>
      </c>
      <c r="Y16" s="210">
        <v>200000</v>
      </c>
      <c r="Z16" s="134" t="s">
        <v>60</v>
      </c>
      <c r="AA16" s="134"/>
    </row>
    <row r="17" spans="1:27" s="210" customFormat="1" ht="180" x14ac:dyDescent="0.25">
      <c r="A17" s="209" t="s">
        <v>2961</v>
      </c>
      <c r="B17" s="209" t="s">
        <v>2893</v>
      </c>
      <c r="C17" s="18" t="s">
        <v>210</v>
      </c>
      <c r="D17" s="9" t="s">
        <v>2894</v>
      </c>
      <c r="E17" s="210" t="s">
        <v>2962</v>
      </c>
      <c r="F17" s="210" t="s">
        <v>2956</v>
      </c>
      <c r="G17" s="9" t="s">
        <v>1262</v>
      </c>
      <c r="H17" s="210" t="s">
        <v>2963</v>
      </c>
      <c r="I17" s="210" t="s">
        <v>2964</v>
      </c>
      <c r="J17" s="210" t="s">
        <v>763</v>
      </c>
      <c r="K17" s="210" t="s">
        <v>2965</v>
      </c>
      <c r="L17" s="210" t="s">
        <v>209</v>
      </c>
      <c r="M17" s="210" t="s">
        <v>2966</v>
      </c>
      <c r="N17" s="210" t="s">
        <v>764</v>
      </c>
      <c r="O17" s="210" t="s">
        <v>2967</v>
      </c>
      <c r="P17" s="210" t="s">
        <v>544</v>
      </c>
      <c r="Q17" s="210">
        <v>200000</v>
      </c>
      <c r="R17" s="210" t="s">
        <v>1262</v>
      </c>
      <c r="S17" s="209" t="s">
        <v>574</v>
      </c>
      <c r="T17" s="210" t="s">
        <v>57</v>
      </c>
      <c r="U17" s="195">
        <v>0.2</v>
      </c>
      <c r="V17" s="134" t="s">
        <v>2649</v>
      </c>
      <c r="W17" s="134" t="s">
        <v>3086</v>
      </c>
      <c r="X17" s="134" t="s">
        <v>3087</v>
      </c>
      <c r="Y17" s="210">
        <v>200000</v>
      </c>
      <c r="Z17" s="134" t="s">
        <v>60</v>
      </c>
      <c r="AA17" s="134" t="s">
        <v>3088</v>
      </c>
    </row>
    <row r="18" spans="1:27" ht="72" x14ac:dyDescent="0.2">
      <c r="A18" s="209" t="s">
        <v>2968</v>
      </c>
      <c r="B18" s="209" t="s">
        <v>2893</v>
      </c>
      <c r="C18" s="18" t="s">
        <v>2969</v>
      </c>
      <c r="D18" s="9" t="s">
        <v>2894</v>
      </c>
      <c r="E18" s="209" t="s">
        <v>2970</v>
      </c>
      <c r="F18" s="209" t="s">
        <v>2971</v>
      </c>
      <c r="G18" s="9" t="s">
        <v>1262</v>
      </c>
      <c r="H18" s="209" t="s">
        <v>2972</v>
      </c>
      <c r="I18" s="209" t="s">
        <v>2973</v>
      </c>
      <c r="J18" s="211" t="s">
        <v>2974</v>
      </c>
      <c r="K18" s="209" t="s">
        <v>2975</v>
      </c>
      <c r="L18" s="211" t="s">
        <v>2976</v>
      </c>
      <c r="M18" s="209" t="s">
        <v>2977</v>
      </c>
      <c r="N18" s="211" t="s">
        <v>2978</v>
      </c>
      <c r="O18" s="209" t="s">
        <v>2979</v>
      </c>
      <c r="P18" s="211" t="s">
        <v>2980</v>
      </c>
      <c r="Q18" s="210" t="s">
        <v>2981</v>
      </c>
      <c r="R18" s="209" t="s">
        <v>1262</v>
      </c>
      <c r="S18" s="209" t="s">
        <v>2982</v>
      </c>
      <c r="T18" s="209" t="s">
        <v>57</v>
      </c>
      <c r="U18" s="134">
        <v>70</v>
      </c>
      <c r="V18" s="134" t="s">
        <v>2649</v>
      </c>
      <c r="W18" s="134" t="s">
        <v>3089</v>
      </c>
      <c r="X18" s="134" t="s">
        <v>3090</v>
      </c>
      <c r="Y18" s="210" t="s">
        <v>2981</v>
      </c>
      <c r="Z18" s="213">
        <v>92666</v>
      </c>
      <c r="AA18" s="134" t="s">
        <v>3097</v>
      </c>
    </row>
    <row r="19" spans="1:27" ht="72" x14ac:dyDescent="0.25">
      <c r="A19" s="209" t="s">
        <v>2983</v>
      </c>
      <c r="B19" s="209" t="s">
        <v>2893</v>
      </c>
      <c r="C19" s="18" t="s">
        <v>2969</v>
      </c>
      <c r="D19" s="9" t="s">
        <v>2894</v>
      </c>
      <c r="E19" s="209" t="s">
        <v>2984</v>
      </c>
      <c r="F19" s="209" t="s">
        <v>2971</v>
      </c>
      <c r="G19" s="9" t="s">
        <v>1262</v>
      </c>
      <c r="H19" s="209" t="s">
        <v>2985</v>
      </c>
      <c r="I19" s="209" t="s">
        <v>2986</v>
      </c>
      <c r="J19" s="211" t="s">
        <v>2987</v>
      </c>
      <c r="K19" s="209" t="s">
        <v>2988</v>
      </c>
      <c r="L19" s="211" t="s">
        <v>2989</v>
      </c>
      <c r="M19" s="209" t="s">
        <v>74</v>
      </c>
      <c r="N19" s="211"/>
      <c r="O19" s="209" t="s">
        <v>74</v>
      </c>
      <c r="P19" s="211"/>
      <c r="Q19" s="210" t="s">
        <v>1921</v>
      </c>
      <c r="R19" s="209" t="s">
        <v>1262</v>
      </c>
      <c r="S19" s="209" t="s">
        <v>2982</v>
      </c>
      <c r="T19" s="209" t="s">
        <v>57</v>
      </c>
      <c r="U19" s="134" t="s">
        <v>60</v>
      </c>
      <c r="V19" s="134" t="s">
        <v>2649</v>
      </c>
      <c r="W19" s="134" t="s">
        <v>3091</v>
      </c>
      <c r="X19" s="134" t="s">
        <v>3092</v>
      </c>
      <c r="Y19" s="210" t="s">
        <v>1921</v>
      </c>
      <c r="Z19" s="134" t="s">
        <v>60</v>
      </c>
      <c r="AA19" s="134" t="s">
        <v>3098</v>
      </c>
    </row>
    <row r="20" spans="1:27" ht="72" x14ac:dyDescent="0.25">
      <c r="A20" s="209" t="s">
        <v>2990</v>
      </c>
      <c r="B20" s="209" t="s">
        <v>2893</v>
      </c>
      <c r="C20" s="18" t="s">
        <v>2969</v>
      </c>
      <c r="D20" s="9" t="s">
        <v>2894</v>
      </c>
      <c r="E20" s="209" t="s">
        <v>2991</v>
      </c>
      <c r="F20" s="209" t="s">
        <v>2971</v>
      </c>
      <c r="G20" s="9" t="s">
        <v>1262</v>
      </c>
      <c r="H20" s="209" t="s">
        <v>2992</v>
      </c>
      <c r="I20" s="209" t="s">
        <v>2993</v>
      </c>
      <c r="J20" s="211"/>
      <c r="K20" s="209" t="s">
        <v>74</v>
      </c>
      <c r="L20" s="211"/>
      <c r="M20" s="209" t="s">
        <v>74</v>
      </c>
      <c r="N20" s="211"/>
      <c r="O20" s="209" t="s">
        <v>74</v>
      </c>
      <c r="P20" s="211"/>
      <c r="Q20" s="210"/>
      <c r="R20" s="209" t="s">
        <v>1262</v>
      </c>
      <c r="S20" s="209" t="s">
        <v>2982</v>
      </c>
      <c r="T20" s="209" t="s">
        <v>57</v>
      </c>
      <c r="U20" s="134" t="s">
        <v>3093</v>
      </c>
      <c r="V20" s="134" t="s">
        <v>2647</v>
      </c>
      <c r="W20" s="134" t="s">
        <v>539</v>
      </c>
      <c r="X20" s="134" t="s">
        <v>3094</v>
      </c>
      <c r="Y20" s="210"/>
      <c r="Z20" s="134" t="s">
        <v>60</v>
      </c>
      <c r="AA20" s="134" t="s">
        <v>3097</v>
      </c>
    </row>
    <row r="21" spans="1:27" ht="72" x14ac:dyDescent="0.25">
      <c r="A21" s="209" t="s">
        <v>2994</v>
      </c>
      <c r="B21" s="209" t="s">
        <v>2893</v>
      </c>
      <c r="C21" s="18" t="s">
        <v>2969</v>
      </c>
      <c r="D21" s="9" t="s">
        <v>2894</v>
      </c>
      <c r="E21" s="209" t="s">
        <v>2995</v>
      </c>
      <c r="F21" s="209" t="s">
        <v>2971</v>
      </c>
      <c r="G21" s="9" t="s">
        <v>1262</v>
      </c>
      <c r="H21" s="209" t="s">
        <v>2996</v>
      </c>
      <c r="I21" s="209" t="s">
        <v>2997</v>
      </c>
      <c r="J21" s="211"/>
      <c r="K21" s="209" t="s">
        <v>2998</v>
      </c>
      <c r="L21" s="211" t="s">
        <v>2999</v>
      </c>
      <c r="M21" s="209" t="s">
        <v>3000</v>
      </c>
      <c r="N21" s="211" t="s">
        <v>3001</v>
      </c>
      <c r="O21" s="209" t="s">
        <v>3002</v>
      </c>
      <c r="P21" s="211" t="s">
        <v>3003</v>
      </c>
      <c r="Q21" s="210" t="s">
        <v>3004</v>
      </c>
      <c r="R21" s="209" t="s">
        <v>1262</v>
      </c>
      <c r="S21" s="209" t="s">
        <v>2982</v>
      </c>
      <c r="T21" s="209" t="s">
        <v>57</v>
      </c>
      <c r="U21" s="134" t="s">
        <v>60</v>
      </c>
      <c r="V21" s="134" t="s">
        <v>2648</v>
      </c>
      <c r="W21" s="135" t="s">
        <v>3095</v>
      </c>
      <c r="X21" s="134" t="s">
        <v>3096</v>
      </c>
      <c r="Y21" s="210" t="s">
        <v>3004</v>
      </c>
      <c r="Z21" s="135" t="s">
        <v>60</v>
      </c>
    </row>
    <row r="22" spans="1:27" ht="72" x14ac:dyDescent="0.25">
      <c r="A22" s="209" t="s">
        <v>3005</v>
      </c>
      <c r="B22" s="209" t="s">
        <v>2893</v>
      </c>
      <c r="C22" s="18" t="s">
        <v>2969</v>
      </c>
      <c r="D22" s="9" t="s">
        <v>2894</v>
      </c>
      <c r="E22" s="209" t="s">
        <v>3006</v>
      </c>
      <c r="F22" s="209" t="s">
        <v>2971</v>
      </c>
      <c r="G22" s="9" t="s">
        <v>1262</v>
      </c>
      <c r="H22" s="209" t="s">
        <v>3007</v>
      </c>
      <c r="J22" s="211"/>
      <c r="L22" s="211"/>
      <c r="N22" s="211"/>
      <c r="O22" s="209" t="s">
        <v>3008</v>
      </c>
      <c r="P22" s="211" t="s">
        <v>3009</v>
      </c>
      <c r="Q22" s="210" t="s">
        <v>3010</v>
      </c>
      <c r="R22" s="209" t="s">
        <v>1262</v>
      </c>
      <c r="S22" s="209" t="s">
        <v>2982</v>
      </c>
      <c r="T22" s="209" t="s">
        <v>57</v>
      </c>
      <c r="U22" s="134"/>
      <c r="V22" s="134" t="s">
        <v>2651</v>
      </c>
      <c r="W22" s="135" t="s">
        <v>539</v>
      </c>
      <c r="X22" s="134"/>
      <c r="Y22" s="210" t="s">
        <v>3010</v>
      </c>
      <c r="Z22" s="135" t="s">
        <v>60</v>
      </c>
    </row>
    <row r="23" spans="1:27" ht="72" x14ac:dyDescent="0.25">
      <c r="A23" s="209" t="s">
        <v>3011</v>
      </c>
      <c r="B23" s="209" t="s">
        <v>2893</v>
      </c>
      <c r="C23" s="18" t="s">
        <v>2969</v>
      </c>
      <c r="D23" s="9" t="s">
        <v>2894</v>
      </c>
      <c r="E23" s="209" t="s">
        <v>3012</v>
      </c>
      <c r="F23" s="209" t="s">
        <v>2971</v>
      </c>
      <c r="G23" s="9" t="s">
        <v>1262</v>
      </c>
      <c r="H23" s="209" t="s">
        <v>3013</v>
      </c>
      <c r="I23" s="209" t="s">
        <v>74</v>
      </c>
      <c r="J23" s="211"/>
      <c r="K23" s="209" t="s">
        <v>74</v>
      </c>
      <c r="L23" s="211"/>
      <c r="M23" s="209" t="s">
        <v>74</v>
      </c>
      <c r="N23" s="211"/>
      <c r="O23" s="209" t="s">
        <v>3013</v>
      </c>
      <c r="P23" s="211" t="s">
        <v>3014</v>
      </c>
      <c r="Q23" s="210" t="s">
        <v>3015</v>
      </c>
      <c r="R23" s="209" t="s">
        <v>1262</v>
      </c>
      <c r="S23" s="209" t="s">
        <v>2982</v>
      </c>
      <c r="T23" s="209" t="s">
        <v>57</v>
      </c>
      <c r="U23" s="134"/>
      <c r="V23" s="134" t="s">
        <v>2651</v>
      </c>
      <c r="W23" s="135" t="s">
        <v>539</v>
      </c>
      <c r="X23" s="134"/>
      <c r="Y23" s="210" t="s">
        <v>3015</v>
      </c>
      <c r="Z23" s="135" t="s">
        <v>60</v>
      </c>
    </row>
    <row r="24" spans="1:27" ht="72" x14ac:dyDescent="0.25">
      <c r="A24" s="209" t="s">
        <v>3016</v>
      </c>
      <c r="B24" s="209" t="s">
        <v>2893</v>
      </c>
      <c r="C24" s="18" t="s">
        <v>2969</v>
      </c>
      <c r="D24" s="9" t="s">
        <v>2894</v>
      </c>
      <c r="E24" s="209" t="s">
        <v>3017</v>
      </c>
      <c r="F24" s="209" t="s">
        <v>2971</v>
      </c>
      <c r="G24" s="9" t="s">
        <v>1262</v>
      </c>
      <c r="H24" s="209" t="s">
        <v>3018</v>
      </c>
      <c r="I24" s="209" t="s">
        <v>74</v>
      </c>
      <c r="J24" s="211"/>
      <c r="K24" s="209" t="s">
        <v>60</v>
      </c>
      <c r="L24" s="211"/>
      <c r="M24" s="209" t="s">
        <v>74</v>
      </c>
      <c r="N24" s="211"/>
      <c r="O24" s="209" t="s">
        <v>3018</v>
      </c>
      <c r="P24" s="211" t="s">
        <v>3019</v>
      </c>
      <c r="Q24" s="210" t="s">
        <v>3020</v>
      </c>
      <c r="R24" s="209" t="s">
        <v>1262</v>
      </c>
      <c r="U24" s="134"/>
      <c r="V24" s="134" t="s">
        <v>2651</v>
      </c>
      <c r="W24" s="135" t="s">
        <v>539</v>
      </c>
      <c r="X24" s="134"/>
      <c r="Y24" s="210" t="s">
        <v>3020</v>
      </c>
      <c r="Z24" s="135" t="s">
        <v>60</v>
      </c>
    </row>
    <row r="25" spans="1:27" s="210" customFormat="1" ht="48" x14ac:dyDescent="0.25">
      <c r="A25" s="209" t="s">
        <v>3021</v>
      </c>
      <c r="B25" s="209" t="s">
        <v>2893</v>
      </c>
      <c r="C25" s="18" t="s">
        <v>210</v>
      </c>
      <c r="D25" s="9" t="s">
        <v>2894</v>
      </c>
      <c r="E25" s="210" t="s">
        <v>3022</v>
      </c>
      <c r="F25" s="210" t="s">
        <v>3023</v>
      </c>
      <c r="G25" s="9" t="s">
        <v>1262</v>
      </c>
      <c r="H25" s="210" t="s">
        <v>3024</v>
      </c>
      <c r="I25" s="210" t="s">
        <v>3025</v>
      </c>
      <c r="K25" s="210" t="s">
        <v>3024</v>
      </c>
      <c r="Q25" s="210" t="s">
        <v>1464</v>
      </c>
      <c r="R25" s="210" t="s">
        <v>1262</v>
      </c>
      <c r="S25" s="209" t="s">
        <v>1262</v>
      </c>
      <c r="T25" s="210" t="s">
        <v>1262</v>
      </c>
      <c r="U25" s="135" t="s">
        <v>3099</v>
      </c>
      <c r="V25" s="134" t="s">
        <v>2649</v>
      </c>
      <c r="W25" s="135" t="s">
        <v>3100</v>
      </c>
      <c r="X25" s="135" t="s">
        <v>3101</v>
      </c>
      <c r="Y25" s="210" t="s">
        <v>1464</v>
      </c>
      <c r="Z25" s="135" t="s">
        <v>60</v>
      </c>
      <c r="AA25" s="135" t="s">
        <v>3025</v>
      </c>
    </row>
    <row r="26" spans="1:27" ht="84" x14ac:dyDescent="0.25">
      <c r="A26" s="209" t="s">
        <v>3026</v>
      </c>
      <c r="B26" s="209" t="s">
        <v>2893</v>
      </c>
      <c r="C26" s="18" t="s">
        <v>208</v>
      </c>
      <c r="D26" s="9" t="s">
        <v>2894</v>
      </c>
      <c r="E26" s="209" t="s">
        <v>3027</v>
      </c>
      <c r="F26" s="209" t="s">
        <v>3028</v>
      </c>
      <c r="G26" s="9" t="s">
        <v>1262</v>
      </c>
      <c r="H26" s="209" t="s">
        <v>3029</v>
      </c>
      <c r="K26" s="209" t="s">
        <v>3030</v>
      </c>
      <c r="M26" s="209" t="s">
        <v>3031</v>
      </c>
      <c r="N26" s="211">
        <v>200000</v>
      </c>
      <c r="Q26" s="209" t="s">
        <v>544</v>
      </c>
      <c r="R26" s="209" t="s">
        <v>1262</v>
      </c>
      <c r="S26" s="209" t="s">
        <v>2982</v>
      </c>
      <c r="T26" s="209" t="s">
        <v>57</v>
      </c>
      <c r="V26" s="134" t="s">
        <v>2651</v>
      </c>
      <c r="Y26" s="209" t="s">
        <v>544</v>
      </c>
    </row>
    <row r="27" spans="1:27" ht="83.25" customHeight="1" x14ac:dyDescent="0.25">
      <c r="A27" s="209" t="s">
        <v>3032</v>
      </c>
      <c r="B27" s="209" t="s">
        <v>2893</v>
      </c>
      <c r="C27" s="18" t="s">
        <v>208</v>
      </c>
      <c r="D27" s="9" t="s">
        <v>2894</v>
      </c>
      <c r="E27" s="209" t="s">
        <v>3027</v>
      </c>
      <c r="F27" s="209" t="s">
        <v>3028</v>
      </c>
      <c r="G27" s="9" t="s">
        <v>1262</v>
      </c>
      <c r="H27" s="209" t="s">
        <v>3033</v>
      </c>
      <c r="I27" s="209" t="s">
        <v>3034</v>
      </c>
      <c r="K27" s="209" t="s">
        <v>3035</v>
      </c>
      <c r="M27" s="209" t="s">
        <v>3036</v>
      </c>
      <c r="Q27" s="209" t="s">
        <v>1464</v>
      </c>
      <c r="R27" s="209" t="s">
        <v>1262</v>
      </c>
      <c r="S27" s="209" t="s">
        <v>1262</v>
      </c>
      <c r="T27" s="209" t="s">
        <v>1262</v>
      </c>
      <c r="U27" s="135" t="s">
        <v>3102</v>
      </c>
      <c r="V27" s="134" t="s">
        <v>2649</v>
      </c>
      <c r="W27" s="135" t="s">
        <v>3103</v>
      </c>
      <c r="X27" s="135" t="s">
        <v>3104</v>
      </c>
      <c r="Y27" s="209" t="s">
        <v>1464</v>
      </c>
      <c r="Z27" s="135" t="s">
        <v>60</v>
      </c>
      <c r="AA27" s="135" t="s">
        <v>3105</v>
      </c>
    </row>
    <row r="28" spans="1:27" ht="84" x14ac:dyDescent="0.25">
      <c r="A28" s="209" t="s">
        <v>3037</v>
      </c>
      <c r="B28" s="209" t="s">
        <v>2893</v>
      </c>
      <c r="C28" s="18" t="s">
        <v>208</v>
      </c>
      <c r="D28" s="9" t="s">
        <v>2894</v>
      </c>
      <c r="E28" s="209" t="s">
        <v>3027</v>
      </c>
      <c r="F28" s="209" t="s">
        <v>3028</v>
      </c>
      <c r="G28" s="9" t="s">
        <v>1262</v>
      </c>
      <c r="H28" s="209" t="s">
        <v>3038</v>
      </c>
      <c r="M28" s="209" t="s">
        <v>3039</v>
      </c>
      <c r="Q28" s="209" t="s">
        <v>1464</v>
      </c>
      <c r="R28" s="209" t="s">
        <v>1262</v>
      </c>
      <c r="S28" s="209" t="s">
        <v>2982</v>
      </c>
      <c r="T28" s="209" t="s">
        <v>57</v>
      </c>
      <c r="V28" s="134" t="s">
        <v>2651</v>
      </c>
      <c r="Y28" s="209" t="s">
        <v>1464</v>
      </c>
    </row>
    <row r="29" spans="1:27" ht="72" x14ac:dyDescent="0.25">
      <c r="A29" s="209" t="s">
        <v>3040</v>
      </c>
      <c r="B29" s="209" t="s">
        <v>2893</v>
      </c>
      <c r="C29" s="18" t="s">
        <v>2969</v>
      </c>
      <c r="D29" s="9" t="s">
        <v>2894</v>
      </c>
      <c r="E29" s="209" t="s">
        <v>3041</v>
      </c>
      <c r="F29" s="209" t="s">
        <v>3042</v>
      </c>
      <c r="G29" s="9" t="s">
        <v>1262</v>
      </c>
      <c r="H29" s="209" t="s">
        <v>3043</v>
      </c>
      <c r="I29" s="210" t="s">
        <v>3044</v>
      </c>
      <c r="J29" s="210"/>
      <c r="K29" s="210" t="s">
        <v>3044</v>
      </c>
      <c r="L29" s="210"/>
      <c r="M29" s="210" t="s">
        <v>3045</v>
      </c>
      <c r="N29" s="210"/>
      <c r="O29" s="210" t="s">
        <v>3046</v>
      </c>
      <c r="P29" s="211" t="s">
        <v>2974</v>
      </c>
      <c r="Q29" s="209">
        <v>420000</v>
      </c>
      <c r="R29" s="209" t="s">
        <v>1262</v>
      </c>
      <c r="S29" s="209" t="s">
        <v>2982</v>
      </c>
      <c r="T29" s="209" t="s">
        <v>57</v>
      </c>
      <c r="U29" s="135" t="s">
        <v>60</v>
      </c>
      <c r="V29" s="134" t="s">
        <v>2648</v>
      </c>
      <c r="W29" s="135" t="s">
        <v>3106</v>
      </c>
      <c r="X29" s="135" t="s">
        <v>3104</v>
      </c>
      <c r="Y29" s="209">
        <v>420000</v>
      </c>
      <c r="Z29" s="135" t="s">
        <v>60</v>
      </c>
    </row>
    <row r="30" spans="1:27" ht="108" x14ac:dyDescent="0.25">
      <c r="A30" s="209" t="s">
        <v>3047</v>
      </c>
      <c r="B30" s="209" t="s">
        <v>2893</v>
      </c>
      <c r="C30" s="18" t="s">
        <v>208</v>
      </c>
      <c r="D30" s="9" t="s">
        <v>2894</v>
      </c>
      <c r="E30" s="209" t="s">
        <v>3048</v>
      </c>
      <c r="F30" s="209" t="s">
        <v>3049</v>
      </c>
      <c r="G30" s="9" t="s">
        <v>1262</v>
      </c>
      <c r="H30" s="209" t="s">
        <v>3050</v>
      </c>
      <c r="I30" s="209" t="s">
        <v>3051</v>
      </c>
      <c r="K30" s="209" t="s">
        <v>3052</v>
      </c>
      <c r="M30" s="209" t="s">
        <v>3053</v>
      </c>
      <c r="Q30" s="209" t="s">
        <v>1464</v>
      </c>
      <c r="R30" s="209" t="s">
        <v>1262</v>
      </c>
      <c r="S30" s="209" t="s">
        <v>1262</v>
      </c>
      <c r="T30" s="209" t="s">
        <v>1262</v>
      </c>
      <c r="U30" s="135" t="s">
        <v>3107</v>
      </c>
      <c r="V30" s="134" t="s">
        <v>2647</v>
      </c>
      <c r="Y30" s="209" t="s">
        <v>1464</v>
      </c>
      <c r="Z30" s="135" t="s">
        <v>60</v>
      </c>
      <c r="AA30" s="135" t="s">
        <v>3108</v>
      </c>
    </row>
    <row r="31" spans="1:27" ht="84" x14ac:dyDescent="0.25">
      <c r="A31" s="209" t="s">
        <v>3054</v>
      </c>
      <c r="B31" s="209" t="s">
        <v>2893</v>
      </c>
      <c r="C31" s="18" t="s">
        <v>208</v>
      </c>
      <c r="D31" s="9" t="s">
        <v>2894</v>
      </c>
      <c r="E31" s="209" t="s">
        <v>3055</v>
      </c>
      <c r="F31" s="209" t="s">
        <v>3056</v>
      </c>
      <c r="G31" s="9" t="s">
        <v>1262</v>
      </c>
      <c r="H31" s="209" t="s">
        <v>3057</v>
      </c>
      <c r="I31" s="209" t="s">
        <v>60</v>
      </c>
      <c r="J31" s="209">
        <v>0</v>
      </c>
      <c r="K31" s="209" t="s">
        <v>3058</v>
      </c>
      <c r="L31" s="209">
        <v>0</v>
      </c>
      <c r="M31" s="209" t="s">
        <v>3059</v>
      </c>
      <c r="N31" s="209">
        <v>0</v>
      </c>
      <c r="O31" s="209" t="s">
        <v>60</v>
      </c>
      <c r="P31" s="209">
        <v>0</v>
      </c>
      <c r="Q31" s="209" t="s">
        <v>1464</v>
      </c>
      <c r="R31" s="209" t="s">
        <v>1262</v>
      </c>
      <c r="S31" s="209" t="s">
        <v>1262</v>
      </c>
      <c r="T31" s="209" t="s">
        <v>1262</v>
      </c>
      <c r="V31" s="134" t="s">
        <v>2651</v>
      </c>
      <c r="Y31" s="209" t="s">
        <v>1464</v>
      </c>
    </row>
    <row r="32" spans="1:27" s="18" customFormat="1" ht="168" x14ac:dyDescent="0.25">
      <c r="A32" s="209" t="s">
        <v>3060</v>
      </c>
      <c r="B32" s="18" t="s">
        <v>207</v>
      </c>
      <c r="C32" s="18" t="s">
        <v>208</v>
      </c>
      <c r="D32" s="9" t="s">
        <v>2894</v>
      </c>
      <c r="E32" s="18" t="s">
        <v>362</v>
      </c>
      <c r="G32" s="9" t="s">
        <v>1262</v>
      </c>
      <c r="H32" s="18" t="s">
        <v>370</v>
      </c>
      <c r="I32" s="18" t="s">
        <v>1262</v>
      </c>
      <c r="J32" s="148"/>
      <c r="K32" s="18" t="s">
        <v>368</v>
      </c>
      <c r="L32" s="148"/>
      <c r="M32" s="18" t="s">
        <v>1262</v>
      </c>
      <c r="N32" s="148"/>
      <c r="O32" s="18" t="s">
        <v>1262</v>
      </c>
      <c r="P32" s="148"/>
      <c r="Q32" s="18" t="s">
        <v>1262</v>
      </c>
      <c r="R32" s="18" t="s">
        <v>1262</v>
      </c>
      <c r="S32" s="18" t="s">
        <v>1262</v>
      </c>
      <c r="T32" s="18" t="s">
        <v>1262</v>
      </c>
      <c r="U32" s="135"/>
      <c r="V32" s="134" t="s">
        <v>2654</v>
      </c>
      <c r="W32" s="135"/>
      <c r="X32" s="135"/>
      <c r="Y32" s="18" t="s">
        <v>1262</v>
      </c>
      <c r="Z32" s="135"/>
      <c r="AA32" s="135"/>
    </row>
    <row r="33" spans="1:27" s="18" customFormat="1" ht="132" x14ac:dyDescent="0.25">
      <c r="A33" s="209" t="s">
        <v>3061</v>
      </c>
      <c r="B33" s="18" t="s">
        <v>354</v>
      </c>
      <c r="C33" s="18" t="s">
        <v>355</v>
      </c>
      <c r="D33" s="9" t="s">
        <v>2894</v>
      </c>
      <c r="E33" s="18" t="s">
        <v>356</v>
      </c>
      <c r="G33" s="9" t="s">
        <v>1262</v>
      </c>
      <c r="H33" s="18" t="s">
        <v>358</v>
      </c>
      <c r="I33" s="18" t="s">
        <v>1262</v>
      </c>
      <c r="J33" s="148"/>
      <c r="K33" s="18" t="s">
        <v>358</v>
      </c>
      <c r="L33" s="148"/>
      <c r="M33" s="18" t="s">
        <v>1262</v>
      </c>
      <c r="N33" s="148"/>
      <c r="O33" s="18" t="s">
        <v>1262</v>
      </c>
      <c r="P33" s="148"/>
      <c r="Q33" s="18" t="s">
        <v>1262</v>
      </c>
      <c r="R33" s="18" t="s">
        <v>1262</v>
      </c>
      <c r="S33" s="18" t="s">
        <v>1262</v>
      </c>
      <c r="T33" s="18" t="s">
        <v>1262</v>
      </c>
      <c r="U33" s="135"/>
      <c r="V33" s="134" t="s">
        <v>2654</v>
      </c>
      <c r="W33" s="135"/>
      <c r="X33" s="135"/>
      <c r="Y33" s="18" t="s">
        <v>1262</v>
      </c>
      <c r="Z33" s="135"/>
      <c r="AA33" s="135"/>
    </row>
    <row r="34" spans="1:27" s="18" customFormat="1" ht="144" x14ac:dyDescent="0.25">
      <c r="A34" s="209" t="s">
        <v>3062</v>
      </c>
      <c r="B34" s="18" t="s">
        <v>354</v>
      </c>
      <c r="C34" s="18" t="s">
        <v>355</v>
      </c>
      <c r="D34" s="9" t="s">
        <v>2894</v>
      </c>
      <c r="E34" s="18" t="s">
        <v>361</v>
      </c>
      <c r="G34" s="9" t="s">
        <v>1262</v>
      </c>
      <c r="H34" s="18" t="s">
        <v>359</v>
      </c>
      <c r="I34" s="18" t="s">
        <v>359</v>
      </c>
      <c r="J34" s="148"/>
      <c r="K34" s="18" t="s">
        <v>359</v>
      </c>
      <c r="L34" s="148"/>
      <c r="M34" s="18" t="s">
        <v>359</v>
      </c>
      <c r="N34" s="148"/>
      <c r="O34" s="18" t="s">
        <v>359</v>
      </c>
      <c r="P34" s="148"/>
      <c r="Q34" s="18" t="s">
        <v>1262</v>
      </c>
      <c r="R34" s="18" t="s">
        <v>1262</v>
      </c>
      <c r="S34" s="18" t="s">
        <v>1262</v>
      </c>
      <c r="T34" s="18" t="s">
        <v>1262</v>
      </c>
      <c r="U34" s="135" t="s">
        <v>359</v>
      </c>
      <c r="V34" s="134" t="s">
        <v>2647</v>
      </c>
      <c r="W34" s="135"/>
      <c r="X34" s="135"/>
      <c r="Y34" s="18" t="s">
        <v>1262</v>
      </c>
      <c r="Z34" s="135" t="s">
        <v>60</v>
      </c>
      <c r="AA34" s="135" t="s">
        <v>3082</v>
      </c>
    </row>
    <row r="35" spans="1:27" s="18" customFormat="1" ht="264" x14ac:dyDescent="0.25">
      <c r="A35" s="209" t="s">
        <v>3063</v>
      </c>
      <c r="B35" s="18" t="s">
        <v>207</v>
      </c>
      <c r="C35" s="18" t="s">
        <v>208</v>
      </c>
      <c r="D35" s="9" t="s">
        <v>2894</v>
      </c>
      <c r="E35" s="18" t="s">
        <v>360</v>
      </c>
      <c r="G35" s="9" t="s">
        <v>1262</v>
      </c>
      <c r="H35" s="18" t="s">
        <v>363</v>
      </c>
      <c r="I35" s="18" t="s">
        <v>1404</v>
      </c>
      <c r="J35" s="148"/>
      <c r="K35" s="18" t="s">
        <v>1404</v>
      </c>
      <c r="L35" s="148"/>
      <c r="M35" s="18" t="s">
        <v>1404</v>
      </c>
      <c r="N35" s="148"/>
      <c r="O35" s="18" t="s">
        <v>1404</v>
      </c>
      <c r="P35" s="148"/>
      <c r="Q35" s="18" t="s">
        <v>1262</v>
      </c>
      <c r="R35" s="18" t="s">
        <v>1262</v>
      </c>
      <c r="S35" s="18" t="s">
        <v>1262</v>
      </c>
      <c r="T35" s="18" t="s">
        <v>1262</v>
      </c>
      <c r="U35" s="135" t="s">
        <v>1404</v>
      </c>
      <c r="V35" s="134" t="s">
        <v>2647</v>
      </c>
      <c r="W35" s="135"/>
      <c r="X35" s="135"/>
      <c r="Y35" s="18" t="s">
        <v>1262</v>
      </c>
      <c r="Z35" s="135" t="s">
        <v>60</v>
      </c>
      <c r="AA35" s="135" t="s">
        <v>3109</v>
      </c>
    </row>
    <row r="36" spans="1:27" s="18" customFormat="1" ht="216" x14ac:dyDescent="0.25">
      <c r="A36" s="209" t="s">
        <v>3064</v>
      </c>
      <c r="B36" s="18" t="s">
        <v>366</v>
      </c>
      <c r="C36" s="18" t="s">
        <v>365</v>
      </c>
      <c r="D36" s="9" t="s">
        <v>2894</v>
      </c>
      <c r="E36" s="18" t="s">
        <v>364</v>
      </c>
      <c r="G36" s="9" t="s">
        <v>1262</v>
      </c>
      <c r="H36" s="18" t="s">
        <v>367</v>
      </c>
      <c r="I36" s="18" t="s">
        <v>367</v>
      </c>
      <c r="J36" s="148"/>
      <c r="K36" s="18" t="s">
        <v>367</v>
      </c>
      <c r="L36" s="148"/>
      <c r="M36" s="18" t="s">
        <v>367</v>
      </c>
      <c r="N36" s="148"/>
      <c r="O36" s="18" t="s">
        <v>367</v>
      </c>
      <c r="P36" s="148"/>
      <c r="Q36" s="18" t="s">
        <v>1262</v>
      </c>
      <c r="R36" s="18" t="s">
        <v>1262</v>
      </c>
      <c r="S36" s="18" t="s">
        <v>1262</v>
      </c>
      <c r="T36" s="18" t="s">
        <v>1262</v>
      </c>
      <c r="U36" s="135" t="s">
        <v>367</v>
      </c>
      <c r="V36" s="134" t="s">
        <v>2647</v>
      </c>
      <c r="W36" s="135"/>
      <c r="X36" s="135"/>
      <c r="Y36" s="18" t="s">
        <v>1262</v>
      </c>
      <c r="Z36" s="135" t="s">
        <v>60</v>
      </c>
      <c r="AA36" s="135" t="s">
        <v>3110</v>
      </c>
    </row>
    <row r="37" spans="1:27" x14ac:dyDescent="0.25">
      <c r="V37" s="134" t="s">
        <v>2654</v>
      </c>
    </row>
    <row r="38" spans="1:27" x14ac:dyDescent="0.25">
      <c r="V38" s="134" t="s">
        <v>2654</v>
      </c>
    </row>
    <row r="39" spans="1:27" x14ac:dyDescent="0.25">
      <c r="V39" s="134" t="s">
        <v>2654</v>
      </c>
    </row>
    <row r="40" spans="1:27" x14ac:dyDescent="0.25">
      <c r="V40" s="134" t="s">
        <v>2654</v>
      </c>
    </row>
    <row r="41" spans="1:27" x14ac:dyDescent="0.25">
      <c r="V41" s="134" t="s">
        <v>2654</v>
      </c>
    </row>
    <row r="42" spans="1:27" x14ac:dyDescent="0.25">
      <c r="V42" s="134" t="s">
        <v>2654</v>
      </c>
    </row>
    <row r="43" spans="1:27" x14ac:dyDescent="0.25">
      <c r="V43" s="134" t="s">
        <v>2654</v>
      </c>
    </row>
    <row r="44" spans="1:27" x14ac:dyDescent="0.25">
      <c r="V44" s="134" t="s">
        <v>2654</v>
      </c>
    </row>
    <row r="45" spans="1:27" x14ac:dyDescent="0.25">
      <c r="V45" s="134" t="s">
        <v>2654</v>
      </c>
    </row>
    <row r="46" spans="1:27" x14ac:dyDescent="0.25">
      <c r="V46" s="134" t="s">
        <v>2654</v>
      </c>
    </row>
    <row r="47" spans="1:27" x14ac:dyDescent="0.25">
      <c r="V47" s="134" t="s">
        <v>2654</v>
      </c>
    </row>
    <row r="48" spans="1:27" x14ac:dyDescent="0.25">
      <c r="V48" s="134" t="s">
        <v>2654</v>
      </c>
    </row>
    <row r="49" spans="22:22" x14ac:dyDescent="0.25">
      <c r="V49" s="134" t="s">
        <v>2654</v>
      </c>
    </row>
  </sheetData>
  <sheetProtection selectLockedCells="1"/>
  <mergeCells count="30">
    <mergeCell ref="I5:J5"/>
    <mergeCell ref="Q3:Q6"/>
    <mergeCell ref="M5:N5"/>
    <mergeCell ref="O5:P5"/>
    <mergeCell ref="I4:J4"/>
    <mergeCell ref="K4:L4"/>
    <mergeCell ref="M4:N4"/>
    <mergeCell ref="O4:P4"/>
    <mergeCell ref="A1:T1"/>
    <mergeCell ref="A2:T2"/>
    <mergeCell ref="A3:A6"/>
    <mergeCell ref="B3:B6"/>
    <mergeCell ref="C3:C6"/>
    <mergeCell ref="D3:D6"/>
    <mergeCell ref="G3:G6"/>
    <mergeCell ref="K5:L5"/>
    <mergeCell ref="E3:E6"/>
    <mergeCell ref="F3:F6"/>
    <mergeCell ref="H3:H6"/>
    <mergeCell ref="I3:P3"/>
    <mergeCell ref="AA3:AA6"/>
    <mergeCell ref="W3:W6"/>
    <mergeCell ref="X3:X6"/>
    <mergeCell ref="R3:R6"/>
    <mergeCell ref="S3:S6"/>
    <mergeCell ref="Y3:Y6"/>
    <mergeCell ref="T3:T6"/>
    <mergeCell ref="U3:U6"/>
    <mergeCell ref="V3:V6"/>
    <mergeCell ref="Z3:Z6"/>
  </mergeCells>
  <conditionalFormatting sqref="V7:V49">
    <cfRule type="containsText" dxfId="219" priority="217" stopIfTrue="1" operator="containsText" text="Target Met">
      <formula>NOT(ISERROR(SEARCH("Target Met",V7)))</formula>
    </cfRule>
  </conditionalFormatting>
  <conditionalFormatting sqref="V7:V49">
    <cfRule type="containsText" dxfId="218" priority="211" stopIfTrue="1" operator="containsText" text="Not Applicable">
      <formula>NOT(ISERROR(SEARCH("Not Applicable",V7)))</formula>
    </cfRule>
    <cfRule type="containsText" priority="212" stopIfTrue="1" operator="containsText" text="Not Applicable">
      <formula>NOT(ISERROR(SEARCH("Not Applicable",V7)))</formula>
    </cfRule>
    <cfRule type="containsText" dxfId="217" priority="213" stopIfTrue="1" operator="containsText" text="Target Exceeded">
      <formula>NOT(ISERROR(SEARCH("Target Exceeded",V7)))</formula>
    </cfRule>
    <cfRule type="containsText" dxfId="216" priority="214" stopIfTrue="1" operator="containsText" text="Target Partially Met">
      <formula>NOT(ISERROR(SEARCH("Target Partially Met",V7)))</formula>
    </cfRule>
    <cfRule type="containsText" priority="215" stopIfTrue="1" operator="containsText" text="Target Partially Met">
      <formula>NOT(ISERROR(SEARCH("Target Partially Met",V7)))</formula>
    </cfRule>
    <cfRule type="containsText" dxfId="215" priority="216" stopIfTrue="1" operator="containsText" text="Nil Achieved">
      <formula>NOT(ISERROR(SEARCH("Nil Achieved",V7)))</formula>
    </cfRule>
  </conditionalFormatting>
  <conditionalFormatting sqref="V7">
    <cfRule type="containsText" dxfId="214" priority="210" stopIfTrue="1" operator="containsText" text="Target Met">
      <formula>NOT(ISERROR(SEARCH("Target Met",V7)))</formula>
    </cfRule>
  </conditionalFormatting>
  <conditionalFormatting sqref="V7">
    <cfRule type="containsText" dxfId="213" priority="204" stopIfTrue="1" operator="containsText" text="Not Applicable">
      <formula>NOT(ISERROR(SEARCH("Not Applicable",V7)))</formula>
    </cfRule>
    <cfRule type="containsText" priority="205" stopIfTrue="1" operator="containsText" text="Not Applicable">
      <formula>NOT(ISERROR(SEARCH("Not Applicable",V7)))</formula>
    </cfRule>
    <cfRule type="containsText" dxfId="212" priority="206" stopIfTrue="1" operator="containsText" text="Target Exceeded">
      <formula>NOT(ISERROR(SEARCH("Target Exceeded",V7)))</formula>
    </cfRule>
    <cfRule type="containsText" dxfId="211" priority="207" stopIfTrue="1" operator="containsText" text="Target Partially Met">
      <formula>NOT(ISERROR(SEARCH("Target Partially Met",V7)))</formula>
    </cfRule>
    <cfRule type="containsText" priority="208" stopIfTrue="1" operator="containsText" text="Target Partially Met">
      <formula>NOT(ISERROR(SEARCH("Target Partially Met",V7)))</formula>
    </cfRule>
    <cfRule type="containsText" dxfId="210" priority="209" stopIfTrue="1" operator="containsText" text="Nil Achieved">
      <formula>NOT(ISERROR(SEARCH("Nil Achieved",V7)))</formula>
    </cfRule>
  </conditionalFormatting>
  <conditionalFormatting sqref="V8">
    <cfRule type="containsText" dxfId="209" priority="203" stopIfTrue="1" operator="containsText" text="Target Met">
      <formula>NOT(ISERROR(SEARCH("Target Met",V8)))</formula>
    </cfRule>
  </conditionalFormatting>
  <conditionalFormatting sqref="V8">
    <cfRule type="containsText" dxfId="208" priority="197" stopIfTrue="1" operator="containsText" text="Not Applicable">
      <formula>NOT(ISERROR(SEARCH("Not Applicable",V8)))</formula>
    </cfRule>
    <cfRule type="containsText" priority="198" stopIfTrue="1" operator="containsText" text="Not Applicable">
      <formula>NOT(ISERROR(SEARCH("Not Applicable",V8)))</formula>
    </cfRule>
    <cfRule type="containsText" dxfId="207" priority="199" stopIfTrue="1" operator="containsText" text="Target Exceeded">
      <formula>NOT(ISERROR(SEARCH("Target Exceeded",V8)))</formula>
    </cfRule>
    <cfRule type="containsText" dxfId="206" priority="200" stopIfTrue="1" operator="containsText" text="Target Partially Met">
      <formula>NOT(ISERROR(SEARCH("Target Partially Met",V8)))</formula>
    </cfRule>
    <cfRule type="containsText" priority="201" stopIfTrue="1" operator="containsText" text="Target Partially Met">
      <formula>NOT(ISERROR(SEARCH("Target Partially Met",V8)))</formula>
    </cfRule>
    <cfRule type="containsText" dxfId="205" priority="202" stopIfTrue="1" operator="containsText" text="Nil Achieved">
      <formula>NOT(ISERROR(SEARCH("Nil Achieved",V8)))</formula>
    </cfRule>
  </conditionalFormatting>
  <conditionalFormatting sqref="V9">
    <cfRule type="containsText" dxfId="204" priority="196" stopIfTrue="1" operator="containsText" text="Target Met">
      <formula>NOT(ISERROR(SEARCH("Target Met",V9)))</formula>
    </cfRule>
  </conditionalFormatting>
  <conditionalFormatting sqref="V9">
    <cfRule type="containsText" dxfId="203" priority="190" stopIfTrue="1" operator="containsText" text="Not Applicable">
      <formula>NOT(ISERROR(SEARCH("Not Applicable",V9)))</formula>
    </cfRule>
    <cfRule type="containsText" priority="191" stopIfTrue="1" operator="containsText" text="Not Applicable">
      <formula>NOT(ISERROR(SEARCH("Not Applicable",V9)))</formula>
    </cfRule>
    <cfRule type="containsText" dxfId="202" priority="192" stopIfTrue="1" operator="containsText" text="Target Exceeded">
      <formula>NOT(ISERROR(SEARCH("Target Exceeded",V9)))</formula>
    </cfRule>
    <cfRule type="containsText" dxfId="201" priority="193" stopIfTrue="1" operator="containsText" text="Target Partially Met">
      <formula>NOT(ISERROR(SEARCH("Target Partially Met",V9)))</formula>
    </cfRule>
    <cfRule type="containsText" priority="194" stopIfTrue="1" operator="containsText" text="Target Partially Met">
      <formula>NOT(ISERROR(SEARCH("Target Partially Met",V9)))</formula>
    </cfRule>
    <cfRule type="containsText" dxfId="200" priority="195" stopIfTrue="1" operator="containsText" text="Nil Achieved">
      <formula>NOT(ISERROR(SEARCH("Nil Achieved",V9)))</formula>
    </cfRule>
  </conditionalFormatting>
  <conditionalFormatting sqref="V11">
    <cfRule type="containsText" dxfId="199" priority="189" stopIfTrue="1" operator="containsText" text="Target Met">
      <formula>NOT(ISERROR(SEARCH("Target Met",V11)))</formula>
    </cfRule>
  </conditionalFormatting>
  <conditionalFormatting sqref="V11">
    <cfRule type="containsText" dxfId="198" priority="183" stopIfTrue="1" operator="containsText" text="Not Applicable">
      <formula>NOT(ISERROR(SEARCH("Not Applicable",V11)))</formula>
    </cfRule>
    <cfRule type="containsText" priority="184" stopIfTrue="1" operator="containsText" text="Not Applicable">
      <formula>NOT(ISERROR(SEARCH("Not Applicable",V11)))</formula>
    </cfRule>
    <cfRule type="containsText" dxfId="197" priority="185" stopIfTrue="1" operator="containsText" text="Target Exceeded">
      <formula>NOT(ISERROR(SEARCH("Target Exceeded",V11)))</formula>
    </cfRule>
    <cfRule type="containsText" dxfId="196" priority="186" stopIfTrue="1" operator="containsText" text="Target Partially Met">
      <formula>NOT(ISERROR(SEARCH("Target Partially Met",V11)))</formula>
    </cfRule>
    <cfRule type="containsText" priority="187" stopIfTrue="1" operator="containsText" text="Target Partially Met">
      <formula>NOT(ISERROR(SEARCH("Target Partially Met",V11)))</formula>
    </cfRule>
    <cfRule type="containsText" dxfId="195" priority="188" stopIfTrue="1" operator="containsText" text="Nil Achieved">
      <formula>NOT(ISERROR(SEARCH("Nil Achieved",V11)))</formula>
    </cfRule>
  </conditionalFormatting>
  <conditionalFormatting sqref="V12">
    <cfRule type="containsText" dxfId="194" priority="182" stopIfTrue="1" operator="containsText" text="Target Met">
      <formula>NOT(ISERROR(SEARCH("Target Met",V12)))</formula>
    </cfRule>
  </conditionalFormatting>
  <conditionalFormatting sqref="V12">
    <cfRule type="containsText" dxfId="193" priority="176" stopIfTrue="1" operator="containsText" text="Not Applicable">
      <formula>NOT(ISERROR(SEARCH("Not Applicable",V12)))</formula>
    </cfRule>
    <cfRule type="containsText" priority="177" stopIfTrue="1" operator="containsText" text="Not Applicable">
      <formula>NOT(ISERROR(SEARCH("Not Applicable",V12)))</formula>
    </cfRule>
    <cfRule type="containsText" dxfId="192" priority="178" stopIfTrue="1" operator="containsText" text="Target Exceeded">
      <formula>NOT(ISERROR(SEARCH("Target Exceeded",V12)))</formula>
    </cfRule>
    <cfRule type="containsText" dxfId="191" priority="179" stopIfTrue="1" operator="containsText" text="Target Partially Met">
      <formula>NOT(ISERROR(SEARCH("Target Partially Met",V12)))</formula>
    </cfRule>
    <cfRule type="containsText" priority="180" stopIfTrue="1" operator="containsText" text="Target Partially Met">
      <formula>NOT(ISERROR(SEARCH("Target Partially Met",V12)))</formula>
    </cfRule>
    <cfRule type="containsText" dxfId="190" priority="181" stopIfTrue="1" operator="containsText" text="Nil Achieved">
      <formula>NOT(ISERROR(SEARCH("Nil Achieved",V12)))</formula>
    </cfRule>
  </conditionalFormatting>
  <conditionalFormatting sqref="V14">
    <cfRule type="containsText" dxfId="189" priority="175" stopIfTrue="1" operator="containsText" text="Target Met">
      <formula>NOT(ISERROR(SEARCH("Target Met",V14)))</formula>
    </cfRule>
  </conditionalFormatting>
  <conditionalFormatting sqref="V14">
    <cfRule type="containsText" dxfId="188" priority="169" stopIfTrue="1" operator="containsText" text="Not Applicable">
      <formula>NOT(ISERROR(SEARCH("Not Applicable",V14)))</formula>
    </cfRule>
    <cfRule type="containsText" priority="170" stopIfTrue="1" operator="containsText" text="Not Applicable">
      <formula>NOT(ISERROR(SEARCH("Not Applicable",V14)))</formula>
    </cfRule>
    <cfRule type="containsText" dxfId="187" priority="171" stopIfTrue="1" operator="containsText" text="Target Exceeded">
      <formula>NOT(ISERROR(SEARCH("Target Exceeded",V14)))</formula>
    </cfRule>
    <cfRule type="containsText" dxfId="186" priority="172" stopIfTrue="1" operator="containsText" text="Target Partially Met">
      <formula>NOT(ISERROR(SEARCH("Target Partially Met",V14)))</formula>
    </cfRule>
    <cfRule type="containsText" priority="173" stopIfTrue="1" operator="containsText" text="Target Partially Met">
      <formula>NOT(ISERROR(SEARCH("Target Partially Met",V14)))</formula>
    </cfRule>
    <cfRule type="containsText" dxfId="185" priority="174" stopIfTrue="1" operator="containsText" text="Nil Achieved">
      <formula>NOT(ISERROR(SEARCH("Nil Achieved",V14)))</formula>
    </cfRule>
  </conditionalFormatting>
  <conditionalFormatting sqref="V15">
    <cfRule type="containsText" dxfId="184" priority="168" stopIfTrue="1" operator="containsText" text="Target Met">
      <formula>NOT(ISERROR(SEARCH("Target Met",V15)))</formula>
    </cfRule>
  </conditionalFormatting>
  <conditionalFormatting sqref="V15">
    <cfRule type="containsText" dxfId="183" priority="162" stopIfTrue="1" operator="containsText" text="Not Applicable">
      <formula>NOT(ISERROR(SEARCH("Not Applicable",V15)))</formula>
    </cfRule>
    <cfRule type="containsText" priority="163" stopIfTrue="1" operator="containsText" text="Not Applicable">
      <formula>NOT(ISERROR(SEARCH("Not Applicable",V15)))</formula>
    </cfRule>
    <cfRule type="containsText" dxfId="182" priority="164" stopIfTrue="1" operator="containsText" text="Target Exceeded">
      <formula>NOT(ISERROR(SEARCH("Target Exceeded",V15)))</formula>
    </cfRule>
    <cfRule type="containsText" dxfId="181" priority="165" stopIfTrue="1" operator="containsText" text="Target Partially Met">
      <formula>NOT(ISERROR(SEARCH("Target Partially Met",V15)))</formula>
    </cfRule>
    <cfRule type="containsText" priority="166" stopIfTrue="1" operator="containsText" text="Target Partially Met">
      <formula>NOT(ISERROR(SEARCH("Target Partially Met",V15)))</formula>
    </cfRule>
    <cfRule type="containsText" dxfId="180" priority="167" stopIfTrue="1" operator="containsText" text="Nil Achieved">
      <formula>NOT(ISERROR(SEARCH("Nil Achieved",V15)))</formula>
    </cfRule>
  </conditionalFormatting>
  <conditionalFormatting sqref="V16">
    <cfRule type="containsText" dxfId="179" priority="161" stopIfTrue="1" operator="containsText" text="Target Met">
      <formula>NOT(ISERROR(SEARCH("Target Met",V16)))</formula>
    </cfRule>
  </conditionalFormatting>
  <conditionalFormatting sqref="V16">
    <cfRule type="containsText" dxfId="178" priority="155" stopIfTrue="1" operator="containsText" text="Not Applicable">
      <formula>NOT(ISERROR(SEARCH("Not Applicable",V16)))</formula>
    </cfRule>
    <cfRule type="containsText" priority="156" stopIfTrue="1" operator="containsText" text="Not Applicable">
      <formula>NOT(ISERROR(SEARCH("Not Applicable",V16)))</formula>
    </cfRule>
    <cfRule type="containsText" dxfId="177" priority="157" stopIfTrue="1" operator="containsText" text="Target Exceeded">
      <formula>NOT(ISERROR(SEARCH("Target Exceeded",V16)))</formula>
    </cfRule>
    <cfRule type="containsText" dxfId="176" priority="158" stopIfTrue="1" operator="containsText" text="Target Partially Met">
      <formula>NOT(ISERROR(SEARCH("Target Partially Met",V16)))</formula>
    </cfRule>
    <cfRule type="containsText" priority="159" stopIfTrue="1" operator="containsText" text="Target Partially Met">
      <formula>NOT(ISERROR(SEARCH("Target Partially Met",V16)))</formula>
    </cfRule>
    <cfRule type="containsText" dxfId="175" priority="160" stopIfTrue="1" operator="containsText" text="Nil Achieved">
      <formula>NOT(ISERROR(SEARCH("Nil Achieved",V16)))</formula>
    </cfRule>
  </conditionalFormatting>
  <conditionalFormatting sqref="V17">
    <cfRule type="containsText" dxfId="174" priority="154" stopIfTrue="1" operator="containsText" text="Target Met">
      <formula>NOT(ISERROR(SEARCH("Target Met",V17)))</formula>
    </cfRule>
  </conditionalFormatting>
  <conditionalFormatting sqref="V17">
    <cfRule type="containsText" dxfId="173" priority="148" stopIfTrue="1" operator="containsText" text="Not Applicable">
      <formula>NOT(ISERROR(SEARCH("Not Applicable",V17)))</formula>
    </cfRule>
    <cfRule type="containsText" priority="149" stopIfTrue="1" operator="containsText" text="Not Applicable">
      <formula>NOT(ISERROR(SEARCH("Not Applicable",V17)))</formula>
    </cfRule>
    <cfRule type="containsText" dxfId="172" priority="150" stopIfTrue="1" operator="containsText" text="Target Exceeded">
      <formula>NOT(ISERROR(SEARCH("Target Exceeded",V17)))</formula>
    </cfRule>
    <cfRule type="containsText" dxfId="171" priority="151" stopIfTrue="1" operator="containsText" text="Target Partially Met">
      <formula>NOT(ISERROR(SEARCH("Target Partially Met",V17)))</formula>
    </cfRule>
    <cfRule type="containsText" priority="152" stopIfTrue="1" operator="containsText" text="Target Partially Met">
      <formula>NOT(ISERROR(SEARCH("Target Partially Met",V17)))</formula>
    </cfRule>
    <cfRule type="containsText" dxfId="170" priority="153" stopIfTrue="1" operator="containsText" text="Nil Achieved">
      <formula>NOT(ISERROR(SEARCH("Nil Achieved",V17)))</formula>
    </cfRule>
  </conditionalFormatting>
  <conditionalFormatting sqref="V18:V21">
    <cfRule type="containsText" dxfId="169" priority="147" stopIfTrue="1" operator="containsText" text="Target Met">
      <formula>NOT(ISERROR(SEARCH("Target Met",V18)))</formula>
    </cfRule>
  </conditionalFormatting>
  <conditionalFormatting sqref="V18:V21">
    <cfRule type="containsText" dxfId="168" priority="141" stopIfTrue="1" operator="containsText" text="Not Applicable">
      <formula>NOT(ISERROR(SEARCH("Not Applicable",V18)))</formula>
    </cfRule>
    <cfRule type="containsText" priority="142" stopIfTrue="1" operator="containsText" text="Not Applicable">
      <formula>NOT(ISERROR(SEARCH("Not Applicable",V18)))</formula>
    </cfRule>
    <cfRule type="containsText" dxfId="167" priority="143" stopIfTrue="1" operator="containsText" text="Target Exceeded">
      <formula>NOT(ISERROR(SEARCH("Target Exceeded",V18)))</formula>
    </cfRule>
    <cfRule type="containsText" dxfId="166" priority="144" stopIfTrue="1" operator="containsText" text="Target Partially Met">
      <formula>NOT(ISERROR(SEARCH("Target Partially Met",V18)))</formula>
    </cfRule>
    <cfRule type="containsText" priority="145" stopIfTrue="1" operator="containsText" text="Target Partially Met">
      <formula>NOT(ISERROR(SEARCH("Target Partially Met",V18)))</formula>
    </cfRule>
    <cfRule type="containsText" dxfId="165" priority="146" stopIfTrue="1" operator="containsText" text="Nil Achieved">
      <formula>NOT(ISERROR(SEARCH("Nil Achieved",V18)))</formula>
    </cfRule>
  </conditionalFormatting>
  <conditionalFormatting sqref="V22:V25">
    <cfRule type="containsText" dxfId="164" priority="140" stopIfTrue="1" operator="containsText" text="Target Met">
      <formula>NOT(ISERROR(SEARCH("Target Met",V22)))</formula>
    </cfRule>
  </conditionalFormatting>
  <conditionalFormatting sqref="V22:V25">
    <cfRule type="containsText" dxfId="163" priority="134" stopIfTrue="1" operator="containsText" text="Not Applicable">
      <formula>NOT(ISERROR(SEARCH("Not Applicable",V22)))</formula>
    </cfRule>
    <cfRule type="containsText" priority="135" stopIfTrue="1" operator="containsText" text="Not Applicable">
      <formula>NOT(ISERROR(SEARCH("Not Applicable",V22)))</formula>
    </cfRule>
    <cfRule type="containsText" dxfId="162" priority="136" stopIfTrue="1" operator="containsText" text="Target Exceeded">
      <formula>NOT(ISERROR(SEARCH("Target Exceeded",V22)))</formula>
    </cfRule>
    <cfRule type="containsText" dxfId="161" priority="137" stopIfTrue="1" operator="containsText" text="Target Partially Met">
      <formula>NOT(ISERROR(SEARCH("Target Partially Met",V22)))</formula>
    </cfRule>
    <cfRule type="containsText" priority="138" stopIfTrue="1" operator="containsText" text="Target Partially Met">
      <formula>NOT(ISERROR(SEARCH("Target Partially Met",V22)))</formula>
    </cfRule>
    <cfRule type="containsText" dxfId="160" priority="139" stopIfTrue="1" operator="containsText" text="Nil Achieved">
      <formula>NOT(ISERROR(SEARCH("Nil Achieved",V22)))</formula>
    </cfRule>
  </conditionalFormatting>
  <conditionalFormatting sqref="V27">
    <cfRule type="containsText" dxfId="159" priority="133" stopIfTrue="1" operator="containsText" text="Target Met">
      <formula>NOT(ISERROR(SEARCH("Target Met",V27)))</formula>
    </cfRule>
  </conditionalFormatting>
  <conditionalFormatting sqref="V27">
    <cfRule type="containsText" dxfId="158" priority="127" stopIfTrue="1" operator="containsText" text="Not Applicable">
      <formula>NOT(ISERROR(SEARCH("Not Applicable",V27)))</formula>
    </cfRule>
    <cfRule type="containsText" priority="128" stopIfTrue="1" operator="containsText" text="Not Applicable">
      <formula>NOT(ISERROR(SEARCH("Not Applicable",V27)))</formula>
    </cfRule>
    <cfRule type="containsText" dxfId="157" priority="129" stopIfTrue="1" operator="containsText" text="Target Exceeded">
      <formula>NOT(ISERROR(SEARCH("Target Exceeded",V27)))</formula>
    </cfRule>
    <cfRule type="containsText" dxfId="156" priority="130" stopIfTrue="1" operator="containsText" text="Target Partially Met">
      <formula>NOT(ISERROR(SEARCH("Target Partially Met",V27)))</formula>
    </cfRule>
    <cfRule type="containsText" priority="131" stopIfTrue="1" operator="containsText" text="Target Partially Met">
      <formula>NOT(ISERROR(SEARCH("Target Partially Met",V27)))</formula>
    </cfRule>
    <cfRule type="containsText" dxfId="155" priority="132" stopIfTrue="1" operator="containsText" text="Nil Achieved">
      <formula>NOT(ISERROR(SEARCH("Nil Achieved",V27)))</formula>
    </cfRule>
  </conditionalFormatting>
  <conditionalFormatting sqref="V29:V30">
    <cfRule type="containsText" dxfId="154" priority="126" stopIfTrue="1" operator="containsText" text="Target Met">
      <formula>NOT(ISERROR(SEARCH("Target Met",V29)))</formula>
    </cfRule>
  </conditionalFormatting>
  <conditionalFormatting sqref="V29:V30">
    <cfRule type="containsText" dxfId="153" priority="120" stopIfTrue="1" operator="containsText" text="Not Applicable">
      <formula>NOT(ISERROR(SEARCH("Not Applicable",V29)))</formula>
    </cfRule>
    <cfRule type="containsText" priority="121" stopIfTrue="1" operator="containsText" text="Not Applicable">
      <formula>NOT(ISERROR(SEARCH("Not Applicable",V29)))</formula>
    </cfRule>
    <cfRule type="containsText" dxfId="152" priority="122" stopIfTrue="1" operator="containsText" text="Target Exceeded">
      <formula>NOT(ISERROR(SEARCH("Target Exceeded",V29)))</formula>
    </cfRule>
    <cfRule type="containsText" dxfId="151" priority="123" stopIfTrue="1" operator="containsText" text="Target Partially Met">
      <formula>NOT(ISERROR(SEARCH("Target Partially Met",V29)))</formula>
    </cfRule>
    <cfRule type="containsText" priority="124" stopIfTrue="1" operator="containsText" text="Target Partially Met">
      <formula>NOT(ISERROR(SEARCH("Target Partially Met",V29)))</formula>
    </cfRule>
    <cfRule type="containsText" dxfId="150" priority="125" stopIfTrue="1" operator="containsText" text="Nil Achieved">
      <formula>NOT(ISERROR(SEARCH("Nil Achieved",V29)))</formula>
    </cfRule>
  </conditionalFormatting>
  <conditionalFormatting sqref="V34:V36">
    <cfRule type="containsText" dxfId="149" priority="119" stopIfTrue="1" operator="containsText" text="Target Met">
      <formula>NOT(ISERROR(SEARCH("Target Met",V34)))</formula>
    </cfRule>
  </conditionalFormatting>
  <conditionalFormatting sqref="V34:V36">
    <cfRule type="containsText" dxfId="148" priority="113" stopIfTrue="1" operator="containsText" text="Not Applicable">
      <formula>NOT(ISERROR(SEARCH("Not Applicable",V34)))</formula>
    </cfRule>
    <cfRule type="containsText" priority="114" stopIfTrue="1" operator="containsText" text="Not Applicable">
      <formula>NOT(ISERROR(SEARCH("Not Applicable",V34)))</formula>
    </cfRule>
    <cfRule type="containsText" dxfId="147" priority="115" stopIfTrue="1" operator="containsText" text="Target Exceeded">
      <formula>NOT(ISERROR(SEARCH("Target Exceeded",V34)))</formula>
    </cfRule>
    <cfRule type="containsText" dxfId="146" priority="116" stopIfTrue="1" operator="containsText" text="Target Partially Met">
      <formula>NOT(ISERROR(SEARCH("Target Partially Met",V34)))</formula>
    </cfRule>
    <cfRule type="containsText" priority="117" stopIfTrue="1" operator="containsText" text="Target Partially Met">
      <formula>NOT(ISERROR(SEARCH("Target Partially Met",V34)))</formula>
    </cfRule>
    <cfRule type="containsText" dxfId="145" priority="118" stopIfTrue="1" operator="containsText" text="Nil Achieved">
      <formula>NOT(ISERROR(SEARCH("Nil Achieved",V34)))</formula>
    </cfRule>
  </conditionalFormatting>
  <conditionalFormatting sqref="V10">
    <cfRule type="containsText" dxfId="144" priority="112" stopIfTrue="1" operator="containsText" text="Target Met">
      <formula>NOT(ISERROR(SEARCH("Target Met",V10)))</formula>
    </cfRule>
  </conditionalFormatting>
  <conditionalFormatting sqref="V10">
    <cfRule type="containsText" dxfId="143" priority="106" stopIfTrue="1" operator="containsText" text="Not Applicable">
      <formula>NOT(ISERROR(SEARCH("Not Applicable",V10)))</formula>
    </cfRule>
    <cfRule type="containsText" priority="107" stopIfTrue="1" operator="containsText" text="Not Applicable">
      <formula>NOT(ISERROR(SEARCH("Not Applicable",V10)))</formula>
    </cfRule>
    <cfRule type="containsText" dxfId="142" priority="108" stopIfTrue="1" operator="containsText" text="Target Exceeded">
      <formula>NOT(ISERROR(SEARCH("Target Exceeded",V10)))</formula>
    </cfRule>
    <cfRule type="containsText" dxfId="141" priority="109" stopIfTrue="1" operator="containsText" text="Target Partially Met">
      <formula>NOT(ISERROR(SEARCH("Target Partially Met",V10)))</formula>
    </cfRule>
    <cfRule type="containsText" priority="110" stopIfTrue="1" operator="containsText" text="Target Partially Met">
      <formula>NOT(ISERROR(SEARCH("Target Partially Met",V10)))</formula>
    </cfRule>
    <cfRule type="containsText" dxfId="140" priority="111" stopIfTrue="1" operator="containsText" text="Nil Achieved">
      <formula>NOT(ISERROR(SEARCH("Nil Achieved",V10)))</formula>
    </cfRule>
  </conditionalFormatting>
  <conditionalFormatting sqref="V10">
    <cfRule type="containsText" dxfId="139" priority="105" stopIfTrue="1" operator="containsText" text="Target Met">
      <formula>NOT(ISERROR(SEARCH("Target Met",V10)))</formula>
    </cfRule>
  </conditionalFormatting>
  <conditionalFormatting sqref="V10">
    <cfRule type="containsText" dxfId="138" priority="99" stopIfTrue="1" operator="containsText" text="Not Applicable">
      <formula>NOT(ISERROR(SEARCH("Not Applicable",V10)))</formula>
    </cfRule>
    <cfRule type="containsText" priority="100" stopIfTrue="1" operator="containsText" text="Not Applicable">
      <formula>NOT(ISERROR(SEARCH("Not Applicable",V10)))</formula>
    </cfRule>
    <cfRule type="containsText" dxfId="137" priority="101" stopIfTrue="1" operator="containsText" text="Target Exceeded">
      <formula>NOT(ISERROR(SEARCH("Target Exceeded",V10)))</formula>
    </cfRule>
    <cfRule type="containsText" dxfId="136" priority="102" stopIfTrue="1" operator="containsText" text="Target Partially Met">
      <formula>NOT(ISERROR(SEARCH("Target Partially Met",V10)))</formula>
    </cfRule>
    <cfRule type="containsText" priority="103" stopIfTrue="1" operator="containsText" text="Target Partially Met">
      <formula>NOT(ISERROR(SEARCH("Target Partially Met",V10)))</formula>
    </cfRule>
    <cfRule type="containsText" dxfId="135" priority="104" stopIfTrue="1" operator="containsText" text="Nil Achieved">
      <formula>NOT(ISERROR(SEARCH("Nil Achieved",V10)))</formula>
    </cfRule>
  </conditionalFormatting>
  <conditionalFormatting sqref="V13">
    <cfRule type="containsText" dxfId="134" priority="98" stopIfTrue="1" operator="containsText" text="Target Met">
      <formula>NOT(ISERROR(SEARCH("Target Met",V13)))</formula>
    </cfRule>
  </conditionalFormatting>
  <conditionalFormatting sqref="V13">
    <cfRule type="containsText" dxfId="133" priority="92" stopIfTrue="1" operator="containsText" text="Not Applicable">
      <formula>NOT(ISERROR(SEARCH("Not Applicable",V13)))</formula>
    </cfRule>
    <cfRule type="containsText" priority="93" stopIfTrue="1" operator="containsText" text="Not Applicable">
      <formula>NOT(ISERROR(SEARCH("Not Applicable",V13)))</formula>
    </cfRule>
    <cfRule type="containsText" dxfId="132" priority="94" stopIfTrue="1" operator="containsText" text="Target Exceeded">
      <formula>NOT(ISERROR(SEARCH("Target Exceeded",V13)))</formula>
    </cfRule>
    <cfRule type="containsText" dxfId="131" priority="95" stopIfTrue="1" operator="containsText" text="Target Partially Met">
      <formula>NOT(ISERROR(SEARCH("Target Partially Met",V13)))</formula>
    </cfRule>
    <cfRule type="containsText" priority="96" stopIfTrue="1" operator="containsText" text="Target Partially Met">
      <formula>NOT(ISERROR(SEARCH("Target Partially Met",V13)))</formula>
    </cfRule>
    <cfRule type="containsText" dxfId="130" priority="97" stopIfTrue="1" operator="containsText" text="Nil Achieved">
      <formula>NOT(ISERROR(SEARCH("Nil Achieved",V13)))</formula>
    </cfRule>
  </conditionalFormatting>
  <conditionalFormatting sqref="V13">
    <cfRule type="containsText" dxfId="129" priority="91" stopIfTrue="1" operator="containsText" text="Target Met">
      <formula>NOT(ISERROR(SEARCH("Target Met",V13)))</formula>
    </cfRule>
  </conditionalFormatting>
  <conditionalFormatting sqref="V13">
    <cfRule type="containsText" dxfId="128" priority="85" stopIfTrue="1" operator="containsText" text="Not Applicable">
      <formula>NOT(ISERROR(SEARCH("Not Applicable",V13)))</formula>
    </cfRule>
    <cfRule type="containsText" priority="86" stopIfTrue="1" operator="containsText" text="Not Applicable">
      <formula>NOT(ISERROR(SEARCH("Not Applicable",V13)))</formula>
    </cfRule>
    <cfRule type="containsText" dxfId="127" priority="87" stopIfTrue="1" operator="containsText" text="Target Exceeded">
      <formula>NOT(ISERROR(SEARCH("Target Exceeded",V13)))</formula>
    </cfRule>
    <cfRule type="containsText" dxfId="126" priority="88" stopIfTrue="1" operator="containsText" text="Target Partially Met">
      <formula>NOT(ISERROR(SEARCH("Target Partially Met",V13)))</formula>
    </cfRule>
    <cfRule type="containsText" priority="89" stopIfTrue="1" operator="containsText" text="Target Partially Met">
      <formula>NOT(ISERROR(SEARCH("Target Partially Met",V13)))</formula>
    </cfRule>
    <cfRule type="containsText" dxfId="125" priority="90" stopIfTrue="1" operator="containsText" text="Nil Achieved">
      <formula>NOT(ISERROR(SEARCH("Nil Achieved",V13)))</formula>
    </cfRule>
  </conditionalFormatting>
  <conditionalFormatting sqref="V22">
    <cfRule type="containsText" dxfId="124" priority="84" stopIfTrue="1" operator="containsText" text="Target Met">
      <formula>NOT(ISERROR(SEARCH("Target Met",V22)))</formula>
    </cfRule>
  </conditionalFormatting>
  <conditionalFormatting sqref="V22">
    <cfRule type="containsText" dxfId="123" priority="78" stopIfTrue="1" operator="containsText" text="Not Applicable">
      <formula>NOT(ISERROR(SEARCH("Not Applicable",V22)))</formula>
    </cfRule>
    <cfRule type="containsText" priority="79" stopIfTrue="1" operator="containsText" text="Not Applicable">
      <formula>NOT(ISERROR(SEARCH("Not Applicable",V22)))</formula>
    </cfRule>
    <cfRule type="containsText" dxfId="122" priority="80" stopIfTrue="1" operator="containsText" text="Target Exceeded">
      <formula>NOT(ISERROR(SEARCH("Target Exceeded",V22)))</formula>
    </cfRule>
    <cfRule type="containsText" dxfId="121" priority="81" stopIfTrue="1" operator="containsText" text="Target Partially Met">
      <formula>NOT(ISERROR(SEARCH("Target Partially Met",V22)))</formula>
    </cfRule>
    <cfRule type="containsText" priority="82" stopIfTrue="1" operator="containsText" text="Target Partially Met">
      <formula>NOT(ISERROR(SEARCH("Target Partially Met",V22)))</formula>
    </cfRule>
    <cfRule type="containsText" dxfId="120" priority="83" stopIfTrue="1" operator="containsText" text="Nil Achieved">
      <formula>NOT(ISERROR(SEARCH("Nil Achieved",V22)))</formula>
    </cfRule>
  </conditionalFormatting>
  <conditionalFormatting sqref="V22">
    <cfRule type="containsText" dxfId="119" priority="77" stopIfTrue="1" operator="containsText" text="Target Met">
      <formula>NOT(ISERROR(SEARCH("Target Met",V22)))</formula>
    </cfRule>
  </conditionalFormatting>
  <conditionalFormatting sqref="V22">
    <cfRule type="containsText" dxfId="118" priority="71" stopIfTrue="1" operator="containsText" text="Not Applicable">
      <formula>NOT(ISERROR(SEARCH("Not Applicable",V22)))</formula>
    </cfRule>
    <cfRule type="containsText" priority="72" stopIfTrue="1" operator="containsText" text="Not Applicable">
      <formula>NOT(ISERROR(SEARCH("Not Applicable",V22)))</formula>
    </cfRule>
    <cfRule type="containsText" dxfId="117" priority="73" stopIfTrue="1" operator="containsText" text="Target Exceeded">
      <formula>NOT(ISERROR(SEARCH("Target Exceeded",V22)))</formula>
    </cfRule>
    <cfRule type="containsText" dxfId="116" priority="74" stopIfTrue="1" operator="containsText" text="Target Partially Met">
      <formula>NOT(ISERROR(SEARCH("Target Partially Met",V22)))</formula>
    </cfRule>
    <cfRule type="containsText" priority="75" stopIfTrue="1" operator="containsText" text="Target Partially Met">
      <formula>NOT(ISERROR(SEARCH("Target Partially Met",V22)))</formula>
    </cfRule>
    <cfRule type="containsText" dxfId="115" priority="76" stopIfTrue="1" operator="containsText" text="Nil Achieved">
      <formula>NOT(ISERROR(SEARCH("Nil Achieved",V22)))</formula>
    </cfRule>
  </conditionalFormatting>
  <conditionalFormatting sqref="V23">
    <cfRule type="containsText" dxfId="114" priority="70" stopIfTrue="1" operator="containsText" text="Target Met">
      <formula>NOT(ISERROR(SEARCH("Target Met",V23)))</formula>
    </cfRule>
  </conditionalFormatting>
  <conditionalFormatting sqref="V23">
    <cfRule type="containsText" dxfId="113" priority="64" stopIfTrue="1" operator="containsText" text="Not Applicable">
      <formula>NOT(ISERROR(SEARCH("Not Applicable",V23)))</formula>
    </cfRule>
    <cfRule type="containsText" priority="65" stopIfTrue="1" operator="containsText" text="Not Applicable">
      <formula>NOT(ISERROR(SEARCH("Not Applicable",V23)))</formula>
    </cfRule>
    <cfRule type="containsText" dxfId="112" priority="66" stopIfTrue="1" operator="containsText" text="Target Exceeded">
      <formula>NOT(ISERROR(SEARCH("Target Exceeded",V23)))</formula>
    </cfRule>
    <cfRule type="containsText" dxfId="111" priority="67" stopIfTrue="1" operator="containsText" text="Target Partially Met">
      <formula>NOT(ISERROR(SEARCH("Target Partially Met",V23)))</formula>
    </cfRule>
    <cfRule type="containsText" priority="68" stopIfTrue="1" operator="containsText" text="Target Partially Met">
      <formula>NOT(ISERROR(SEARCH("Target Partially Met",V23)))</formula>
    </cfRule>
    <cfRule type="containsText" dxfId="110" priority="69" stopIfTrue="1" operator="containsText" text="Nil Achieved">
      <formula>NOT(ISERROR(SEARCH("Nil Achieved",V23)))</formula>
    </cfRule>
  </conditionalFormatting>
  <conditionalFormatting sqref="V23">
    <cfRule type="containsText" dxfId="109" priority="63" stopIfTrue="1" operator="containsText" text="Target Met">
      <formula>NOT(ISERROR(SEARCH("Target Met",V23)))</formula>
    </cfRule>
  </conditionalFormatting>
  <conditionalFormatting sqref="V23">
    <cfRule type="containsText" dxfId="108" priority="57" stopIfTrue="1" operator="containsText" text="Not Applicable">
      <formula>NOT(ISERROR(SEARCH("Not Applicable",V23)))</formula>
    </cfRule>
    <cfRule type="containsText" priority="58" stopIfTrue="1" operator="containsText" text="Not Applicable">
      <formula>NOT(ISERROR(SEARCH("Not Applicable",V23)))</formula>
    </cfRule>
    <cfRule type="containsText" dxfId="107" priority="59" stopIfTrue="1" operator="containsText" text="Target Exceeded">
      <formula>NOT(ISERROR(SEARCH("Target Exceeded",V23)))</formula>
    </cfRule>
    <cfRule type="containsText" dxfId="106" priority="60" stopIfTrue="1" operator="containsText" text="Target Partially Met">
      <formula>NOT(ISERROR(SEARCH("Target Partially Met",V23)))</formula>
    </cfRule>
    <cfRule type="containsText" priority="61" stopIfTrue="1" operator="containsText" text="Target Partially Met">
      <formula>NOT(ISERROR(SEARCH("Target Partially Met",V23)))</formula>
    </cfRule>
    <cfRule type="containsText" dxfId="105" priority="62" stopIfTrue="1" operator="containsText" text="Nil Achieved">
      <formula>NOT(ISERROR(SEARCH("Nil Achieved",V23)))</formula>
    </cfRule>
  </conditionalFormatting>
  <conditionalFormatting sqref="V24">
    <cfRule type="containsText" dxfId="104" priority="56" stopIfTrue="1" operator="containsText" text="Target Met">
      <formula>NOT(ISERROR(SEARCH("Target Met",V24)))</formula>
    </cfRule>
  </conditionalFormatting>
  <conditionalFormatting sqref="V24">
    <cfRule type="containsText" dxfId="103" priority="50" stopIfTrue="1" operator="containsText" text="Not Applicable">
      <formula>NOT(ISERROR(SEARCH("Not Applicable",V24)))</formula>
    </cfRule>
    <cfRule type="containsText" priority="51" stopIfTrue="1" operator="containsText" text="Not Applicable">
      <formula>NOT(ISERROR(SEARCH("Not Applicable",V24)))</formula>
    </cfRule>
    <cfRule type="containsText" dxfId="102" priority="52" stopIfTrue="1" operator="containsText" text="Target Exceeded">
      <formula>NOT(ISERROR(SEARCH("Target Exceeded",V24)))</formula>
    </cfRule>
    <cfRule type="containsText" dxfId="101" priority="53" stopIfTrue="1" operator="containsText" text="Target Partially Met">
      <formula>NOT(ISERROR(SEARCH("Target Partially Met",V24)))</formula>
    </cfRule>
    <cfRule type="containsText" priority="54" stopIfTrue="1" operator="containsText" text="Target Partially Met">
      <formula>NOT(ISERROR(SEARCH("Target Partially Met",V24)))</formula>
    </cfRule>
    <cfRule type="containsText" dxfId="100" priority="55" stopIfTrue="1" operator="containsText" text="Nil Achieved">
      <formula>NOT(ISERROR(SEARCH("Nil Achieved",V24)))</formula>
    </cfRule>
  </conditionalFormatting>
  <conditionalFormatting sqref="V24">
    <cfRule type="containsText" dxfId="99" priority="49" stopIfTrue="1" operator="containsText" text="Target Met">
      <formula>NOT(ISERROR(SEARCH("Target Met",V24)))</formula>
    </cfRule>
  </conditionalFormatting>
  <conditionalFormatting sqref="V24">
    <cfRule type="containsText" dxfId="98" priority="43" stopIfTrue="1" operator="containsText" text="Not Applicable">
      <formula>NOT(ISERROR(SEARCH("Not Applicable",V24)))</formula>
    </cfRule>
    <cfRule type="containsText" priority="44" stopIfTrue="1" operator="containsText" text="Not Applicable">
      <formula>NOT(ISERROR(SEARCH("Not Applicable",V24)))</formula>
    </cfRule>
    <cfRule type="containsText" dxfId="97" priority="45" stopIfTrue="1" operator="containsText" text="Target Exceeded">
      <formula>NOT(ISERROR(SEARCH("Target Exceeded",V24)))</formula>
    </cfRule>
    <cfRule type="containsText" dxfId="96" priority="46" stopIfTrue="1" operator="containsText" text="Target Partially Met">
      <formula>NOT(ISERROR(SEARCH("Target Partially Met",V24)))</formula>
    </cfRule>
    <cfRule type="containsText" priority="47" stopIfTrue="1" operator="containsText" text="Target Partially Met">
      <formula>NOT(ISERROR(SEARCH("Target Partially Met",V24)))</formula>
    </cfRule>
    <cfRule type="containsText" dxfId="95" priority="48" stopIfTrue="1" operator="containsText" text="Nil Achieved">
      <formula>NOT(ISERROR(SEARCH("Nil Achieved",V24)))</formula>
    </cfRule>
  </conditionalFormatting>
  <conditionalFormatting sqref="V26">
    <cfRule type="containsText" dxfId="94" priority="42" stopIfTrue="1" operator="containsText" text="Target Met">
      <formula>NOT(ISERROR(SEARCH("Target Met",V26)))</formula>
    </cfRule>
  </conditionalFormatting>
  <conditionalFormatting sqref="V26">
    <cfRule type="containsText" dxfId="93" priority="36" stopIfTrue="1" operator="containsText" text="Not Applicable">
      <formula>NOT(ISERROR(SEARCH("Not Applicable",V26)))</formula>
    </cfRule>
    <cfRule type="containsText" priority="37" stopIfTrue="1" operator="containsText" text="Not Applicable">
      <formula>NOT(ISERROR(SEARCH("Not Applicable",V26)))</formula>
    </cfRule>
    <cfRule type="containsText" dxfId="92" priority="38" stopIfTrue="1" operator="containsText" text="Target Exceeded">
      <formula>NOT(ISERROR(SEARCH("Target Exceeded",V26)))</formula>
    </cfRule>
    <cfRule type="containsText" dxfId="91" priority="39" stopIfTrue="1" operator="containsText" text="Target Partially Met">
      <formula>NOT(ISERROR(SEARCH("Target Partially Met",V26)))</formula>
    </cfRule>
    <cfRule type="containsText" priority="40" stopIfTrue="1" operator="containsText" text="Target Partially Met">
      <formula>NOT(ISERROR(SEARCH("Target Partially Met",V26)))</formula>
    </cfRule>
    <cfRule type="containsText" dxfId="90" priority="41" stopIfTrue="1" operator="containsText" text="Nil Achieved">
      <formula>NOT(ISERROR(SEARCH("Nil Achieved",V26)))</formula>
    </cfRule>
  </conditionalFormatting>
  <conditionalFormatting sqref="V26">
    <cfRule type="containsText" dxfId="89" priority="35" stopIfTrue="1" operator="containsText" text="Target Met">
      <formula>NOT(ISERROR(SEARCH("Target Met",V26)))</formula>
    </cfRule>
  </conditionalFormatting>
  <conditionalFormatting sqref="V26">
    <cfRule type="containsText" dxfId="88" priority="29" stopIfTrue="1" operator="containsText" text="Not Applicable">
      <formula>NOT(ISERROR(SEARCH("Not Applicable",V26)))</formula>
    </cfRule>
    <cfRule type="containsText" priority="30" stopIfTrue="1" operator="containsText" text="Not Applicable">
      <formula>NOT(ISERROR(SEARCH("Not Applicable",V26)))</formula>
    </cfRule>
    <cfRule type="containsText" dxfId="87" priority="31" stopIfTrue="1" operator="containsText" text="Target Exceeded">
      <formula>NOT(ISERROR(SEARCH("Target Exceeded",V26)))</formula>
    </cfRule>
    <cfRule type="containsText" dxfId="86" priority="32" stopIfTrue="1" operator="containsText" text="Target Partially Met">
      <formula>NOT(ISERROR(SEARCH("Target Partially Met",V26)))</formula>
    </cfRule>
    <cfRule type="containsText" priority="33" stopIfTrue="1" operator="containsText" text="Target Partially Met">
      <formula>NOT(ISERROR(SEARCH("Target Partially Met",V26)))</formula>
    </cfRule>
    <cfRule type="containsText" dxfId="85" priority="34" stopIfTrue="1" operator="containsText" text="Nil Achieved">
      <formula>NOT(ISERROR(SEARCH("Nil Achieved",V26)))</formula>
    </cfRule>
  </conditionalFormatting>
  <conditionalFormatting sqref="V28">
    <cfRule type="containsText" dxfId="84" priority="28" stopIfTrue="1" operator="containsText" text="Target Met">
      <formula>NOT(ISERROR(SEARCH("Target Met",V28)))</formula>
    </cfRule>
  </conditionalFormatting>
  <conditionalFormatting sqref="V28">
    <cfRule type="containsText" dxfId="83" priority="22" stopIfTrue="1" operator="containsText" text="Not Applicable">
      <formula>NOT(ISERROR(SEARCH("Not Applicable",V28)))</formula>
    </cfRule>
    <cfRule type="containsText" priority="23" stopIfTrue="1" operator="containsText" text="Not Applicable">
      <formula>NOT(ISERROR(SEARCH("Not Applicable",V28)))</formula>
    </cfRule>
    <cfRule type="containsText" dxfId="82" priority="24" stopIfTrue="1" operator="containsText" text="Target Exceeded">
      <formula>NOT(ISERROR(SEARCH("Target Exceeded",V28)))</formula>
    </cfRule>
    <cfRule type="containsText" dxfId="81" priority="25" stopIfTrue="1" operator="containsText" text="Target Partially Met">
      <formula>NOT(ISERROR(SEARCH("Target Partially Met",V28)))</formula>
    </cfRule>
    <cfRule type="containsText" priority="26" stopIfTrue="1" operator="containsText" text="Target Partially Met">
      <formula>NOT(ISERROR(SEARCH("Target Partially Met",V28)))</formula>
    </cfRule>
    <cfRule type="containsText" dxfId="80" priority="27" stopIfTrue="1" operator="containsText" text="Nil Achieved">
      <formula>NOT(ISERROR(SEARCH("Nil Achieved",V28)))</formula>
    </cfRule>
  </conditionalFormatting>
  <conditionalFormatting sqref="V28">
    <cfRule type="containsText" dxfId="79" priority="21" stopIfTrue="1" operator="containsText" text="Target Met">
      <formula>NOT(ISERROR(SEARCH("Target Met",V28)))</formula>
    </cfRule>
  </conditionalFormatting>
  <conditionalFormatting sqref="V28">
    <cfRule type="containsText" dxfId="78" priority="15" stopIfTrue="1" operator="containsText" text="Not Applicable">
      <formula>NOT(ISERROR(SEARCH("Not Applicable",V28)))</formula>
    </cfRule>
    <cfRule type="containsText" priority="16" stopIfTrue="1" operator="containsText" text="Not Applicable">
      <formula>NOT(ISERROR(SEARCH("Not Applicable",V28)))</formula>
    </cfRule>
    <cfRule type="containsText" dxfId="77" priority="17" stopIfTrue="1" operator="containsText" text="Target Exceeded">
      <formula>NOT(ISERROR(SEARCH("Target Exceeded",V28)))</formula>
    </cfRule>
    <cfRule type="containsText" dxfId="76" priority="18" stopIfTrue="1" operator="containsText" text="Target Partially Met">
      <formula>NOT(ISERROR(SEARCH("Target Partially Met",V28)))</formula>
    </cfRule>
    <cfRule type="containsText" priority="19" stopIfTrue="1" operator="containsText" text="Target Partially Met">
      <formula>NOT(ISERROR(SEARCH("Target Partially Met",V28)))</formula>
    </cfRule>
    <cfRule type="containsText" dxfId="75" priority="20" stopIfTrue="1" operator="containsText" text="Nil Achieved">
      <formula>NOT(ISERROR(SEARCH("Nil Achieved",V28)))</formula>
    </cfRule>
  </conditionalFormatting>
  <conditionalFormatting sqref="V31">
    <cfRule type="containsText" dxfId="74" priority="14" stopIfTrue="1" operator="containsText" text="Target Met">
      <formula>NOT(ISERROR(SEARCH("Target Met",V31)))</formula>
    </cfRule>
  </conditionalFormatting>
  <conditionalFormatting sqref="V31">
    <cfRule type="containsText" dxfId="73" priority="8" stopIfTrue="1" operator="containsText" text="Not Applicable">
      <formula>NOT(ISERROR(SEARCH("Not Applicable",V31)))</formula>
    </cfRule>
    <cfRule type="containsText" priority="9" stopIfTrue="1" operator="containsText" text="Not Applicable">
      <formula>NOT(ISERROR(SEARCH("Not Applicable",V31)))</formula>
    </cfRule>
    <cfRule type="containsText" dxfId="72" priority="10" stopIfTrue="1" operator="containsText" text="Target Exceeded">
      <formula>NOT(ISERROR(SEARCH("Target Exceeded",V31)))</formula>
    </cfRule>
    <cfRule type="containsText" dxfId="71" priority="11" stopIfTrue="1" operator="containsText" text="Target Partially Met">
      <formula>NOT(ISERROR(SEARCH("Target Partially Met",V31)))</formula>
    </cfRule>
    <cfRule type="containsText" priority="12" stopIfTrue="1" operator="containsText" text="Target Partially Met">
      <formula>NOT(ISERROR(SEARCH("Target Partially Met",V31)))</formula>
    </cfRule>
    <cfRule type="containsText" dxfId="70" priority="13" stopIfTrue="1" operator="containsText" text="Nil Achieved">
      <formula>NOT(ISERROR(SEARCH("Nil Achieved",V31)))</formula>
    </cfRule>
  </conditionalFormatting>
  <conditionalFormatting sqref="V31">
    <cfRule type="containsText" dxfId="69" priority="7" stopIfTrue="1" operator="containsText" text="Target Met">
      <formula>NOT(ISERROR(SEARCH("Target Met",V31)))</formula>
    </cfRule>
  </conditionalFormatting>
  <conditionalFormatting sqref="V31">
    <cfRule type="containsText" dxfId="68" priority="1" stopIfTrue="1" operator="containsText" text="Not Applicable">
      <formula>NOT(ISERROR(SEARCH("Not Applicable",V31)))</formula>
    </cfRule>
    <cfRule type="containsText" priority="2" stopIfTrue="1" operator="containsText" text="Not Applicable">
      <formula>NOT(ISERROR(SEARCH("Not Applicable",V31)))</formula>
    </cfRule>
    <cfRule type="containsText" dxfId="67" priority="3" stopIfTrue="1" operator="containsText" text="Target Exceeded">
      <formula>NOT(ISERROR(SEARCH("Target Exceeded",V31)))</formula>
    </cfRule>
    <cfRule type="containsText" dxfId="66" priority="4" stopIfTrue="1" operator="containsText" text="Target Partially Met">
      <formula>NOT(ISERROR(SEARCH("Target Partially Met",V31)))</formula>
    </cfRule>
    <cfRule type="containsText" priority="5" stopIfTrue="1" operator="containsText" text="Target Partially Met">
      <formula>NOT(ISERROR(SEARCH("Target Partially Met",V31)))</formula>
    </cfRule>
    <cfRule type="containsText" dxfId="65" priority="6" stopIfTrue="1" operator="containsText" text="Nil Achieved">
      <formula>NOT(ISERROR(SEARCH("Nil Achieved",V31)))</formula>
    </cfRule>
  </conditionalFormatting>
  <pageMargins left="0.70866141732283472" right="0.70866141732283472" top="0.74803149606299213" bottom="0.74803149606299213" header="0.31496062992125984" footer="0.31496062992125984"/>
  <pageSetup paperSize="9" scale="75" firstPageNumber="192"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[18]Sheet1!#REF!</xm:f>
          </x14:formula1>
          <xm:sqref>V7:V49</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5" x14ac:dyDescent="0.25"/>
  <cols>
    <col min="1" max="3" width="0" hidden="1" customWidth="1"/>
    <col min="5" max="5" width="25.28515625" bestFit="1" customWidth="1"/>
    <col min="6" max="6" width="40.140625" bestFit="1" customWidth="1"/>
    <col min="7" max="7" width="16.7109375" bestFit="1" customWidth="1"/>
    <col min="8" max="8" width="11.28515625" bestFit="1" customWidth="1"/>
    <col min="10" max="14" width="0" hidden="1" customWidth="1"/>
  </cols>
  <sheetData>
    <row r="1" spans="1:14" ht="26.25" x14ac:dyDescent="0.4">
      <c r="A1" s="364" t="s">
        <v>3825</v>
      </c>
      <c r="B1" s="364"/>
      <c r="C1" s="364"/>
      <c r="D1" s="364"/>
      <c r="E1" s="364"/>
      <c r="F1" s="364"/>
      <c r="G1" s="364"/>
      <c r="H1" s="364"/>
      <c r="I1" s="364"/>
      <c r="J1" s="364"/>
      <c r="K1" s="364"/>
      <c r="L1" s="364"/>
      <c r="M1" s="364"/>
      <c r="N1" s="364"/>
    </row>
    <row r="2" spans="1:14" ht="26.25" x14ac:dyDescent="0.4">
      <c r="A2" s="364" t="s">
        <v>3548</v>
      </c>
      <c r="B2" s="364"/>
      <c r="C2" s="364"/>
      <c r="D2" s="364"/>
      <c r="E2" s="364"/>
      <c r="F2" s="364"/>
      <c r="G2" s="364"/>
      <c r="H2" s="364"/>
      <c r="I2" s="364"/>
      <c r="J2" s="364"/>
      <c r="K2" s="364"/>
      <c r="L2" s="364"/>
      <c r="M2" s="364"/>
      <c r="N2" s="364"/>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3825</v>
      </c>
    </row>
    <row r="13" spans="1:14" s="267" customFormat="1" ht="18" x14ac:dyDescent="0.25"/>
    <row r="14" spans="1:14" s="267" customFormat="1" ht="18" x14ac:dyDescent="0.25">
      <c r="D14" s="273">
        <v>1.1000000000000001</v>
      </c>
      <c r="E14" s="272" t="s">
        <v>3553</v>
      </c>
      <c r="F14" s="267">
        <v>5</v>
      </c>
    </row>
    <row r="15" spans="1:14" s="267" customFormat="1" ht="18.75" x14ac:dyDescent="0.3">
      <c r="D15" s="267" t="s">
        <v>3549</v>
      </c>
      <c r="E15" s="285" t="s">
        <v>3551</v>
      </c>
      <c r="F15" s="267">
        <v>1</v>
      </c>
    </row>
    <row r="16" spans="1:14" s="267" customFormat="1" ht="18" x14ac:dyDescent="0.25">
      <c r="D16" s="267" t="s">
        <v>3550</v>
      </c>
      <c r="E16" s="272" t="s">
        <v>3552</v>
      </c>
      <c r="F16" s="267">
        <v>4</v>
      </c>
    </row>
    <row r="17" spans="4:13" s="267" customFormat="1" ht="18" x14ac:dyDescent="0.25">
      <c r="M17" s="289"/>
    </row>
    <row r="18" spans="4:13" s="267" customFormat="1" ht="18" x14ac:dyDescent="0.25">
      <c r="D18" s="273">
        <v>1.2</v>
      </c>
      <c r="E18" s="267" t="s">
        <v>3841</v>
      </c>
    </row>
    <row r="19" spans="4:13" s="267" customFormat="1" ht="18" x14ac:dyDescent="0.25"/>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ht="16.5" thickBot="1" x14ac:dyDescent="0.3">
      <c r="E45" s="275" t="s">
        <v>3826</v>
      </c>
      <c r="F45" s="275" t="s">
        <v>3627</v>
      </c>
      <c r="G45" s="275" t="s">
        <v>3826</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ht="16.5" thickBot="1" x14ac:dyDescent="0.3">
      <c r="E75" s="275" t="s">
        <v>3669</v>
      </c>
      <c r="F75" s="286">
        <v>0</v>
      </c>
      <c r="G75" s="275" t="s">
        <v>3669</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199" orientation="portrait" useFirstPageNumber="1" r:id="rId1"/>
  <headerFooter>
    <oddFooter>Page &amp;P</oddFooter>
  </headerFooter>
  <rowBreaks count="1" manualBreakCount="1">
    <brk id="46" max="16383" man="1"/>
  </rowBreaks>
  <ignoredErrors>
    <ignoredError sqref="F45" numberStoredAsText="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Normal="100" zoomScaleSheetLayoutView="100" workbookViewId="0">
      <pane ySplit="6" topLeftCell="A7" activePane="bottomLeft" state="frozen"/>
      <selection sqref="A1:I2"/>
      <selection pane="bottomLeft" activeCell="A7" sqref="A7"/>
    </sheetView>
  </sheetViews>
  <sheetFormatPr defaultRowHeight="12" x14ac:dyDescent="0.25"/>
  <cols>
    <col min="1" max="1" width="10.7109375" style="18" customWidth="1"/>
    <col min="2" max="2" width="14.42578125" style="18" hidden="1" customWidth="1"/>
    <col min="3" max="3" width="29.140625" style="18" hidden="1" customWidth="1"/>
    <col min="4" max="4" width="16.7109375" style="18" customWidth="1"/>
    <col min="5" max="5" width="13.42578125" style="18" customWidth="1"/>
    <col min="6" max="6" width="12.7109375" style="18" hidden="1" customWidth="1"/>
    <col min="7" max="7" width="12.7109375" style="18" customWidth="1"/>
    <col min="8" max="8" width="18.5703125" style="18" customWidth="1"/>
    <col min="9" max="9" width="12.7109375" style="18" customWidth="1"/>
    <col min="10" max="10" width="0" style="18" hidden="1" customWidth="1"/>
    <col min="11" max="11" width="12.7109375" style="18" hidden="1" customWidth="1"/>
    <col min="12" max="12" width="0" style="18" hidden="1" customWidth="1"/>
    <col min="13" max="13" width="12.7109375" style="18" hidden="1" customWidth="1"/>
    <col min="14" max="14" width="11.5703125" style="18" hidden="1" customWidth="1"/>
    <col min="15" max="15" width="20.28515625" style="18" hidden="1" customWidth="1"/>
    <col min="16" max="16" width="0" style="18" hidden="1" customWidth="1"/>
    <col min="17" max="17" width="11.85546875" style="18" hidden="1" customWidth="1"/>
    <col min="18" max="18" width="0" style="18" hidden="1" customWidth="1"/>
    <col min="19" max="19" width="13.42578125" style="18" hidden="1" customWidth="1"/>
    <col min="20" max="20" width="10.28515625" style="18" hidden="1" customWidth="1"/>
    <col min="21" max="22" width="13.42578125" style="135" customWidth="1"/>
    <col min="23" max="23" width="11" style="135" customWidth="1"/>
    <col min="24" max="24" width="13.42578125" style="135" customWidth="1"/>
    <col min="25" max="25" width="11.85546875" style="18" bestFit="1" customWidth="1"/>
    <col min="26" max="26" width="10.42578125" style="135" customWidth="1"/>
    <col min="27" max="27" width="12.140625" style="135" customWidth="1"/>
    <col min="28" max="16384" width="9.140625" style="18"/>
  </cols>
  <sheetData>
    <row r="1" spans="1:27" s="183" customFormat="1" ht="15" customHeight="1" x14ac:dyDescent="0.25">
      <c r="A1" s="313" t="s">
        <v>2570</v>
      </c>
      <c r="B1" s="313"/>
      <c r="C1" s="313"/>
      <c r="D1" s="313"/>
      <c r="E1" s="313"/>
      <c r="F1" s="313"/>
      <c r="G1" s="313"/>
      <c r="H1" s="313"/>
      <c r="I1" s="313"/>
      <c r="J1" s="313"/>
      <c r="K1" s="313"/>
      <c r="L1" s="313"/>
      <c r="M1" s="313"/>
      <c r="N1" s="313"/>
      <c r="O1" s="313"/>
      <c r="P1" s="313"/>
      <c r="Q1" s="313"/>
      <c r="R1" s="313"/>
      <c r="S1" s="313"/>
      <c r="T1" s="313"/>
      <c r="U1" s="137"/>
      <c r="V1" s="146"/>
      <c r="W1" s="140"/>
      <c r="X1" s="137"/>
      <c r="Y1" s="138"/>
      <c r="Z1" s="140"/>
      <c r="AA1" s="140"/>
    </row>
    <row r="2" spans="1:27" s="183" customFormat="1" ht="18" customHeight="1" x14ac:dyDescent="0.25">
      <c r="A2" s="313" t="s">
        <v>2572</v>
      </c>
      <c r="B2" s="313"/>
      <c r="C2" s="313"/>
      <c r="D2" s="313"/>
      <c r="E2" s="313"/>
      <c r="F2" s="313"/>
      <c r="G2" s="313"/>
      <c r="H2" s="313"/>
      <c r="I2" s="313"/>
      <c r="J2" s="313"/>
      <c r="K2" s="313"/>
      <c r="L2" s="313"/>
      <c r="M2" s="313"/>
      <c r="N2" s="313"/>
      <c r="O2" s="313"/>
      <c r="P2" s="313"/>
      <c r="Q2" s="313"/>
      <c r="R2" s="313"/>
      <c r="S2" s="313"/>
      <c r="T2" s="313"/>
      <c r="U2" s="137"/>
      <c r="V2" s="146"/>
      <c r="W2" s="140"/>
      <c r="X2" s="137"/>
      <c r="Y2" s="138"/>
      <c r="Z2" s="140"/>
      <c r="AA2" s="140"/>
    </row>
    <row r="3" spans="1:27" s="183" customFormat="1" ht="25.5" customHeight="1" x14ac:dyDescent="0.25">
      <c r="A3" s="313" t="s">
        <v>0</v>
      </c>
      <c r="B3" s="313" t="s">
        <v>1</v>
      </c>
      <c r="C3" s="313" t="s">
        <v>55</v>
      </c>
      <c r="D3" s="313" t="s">
        <v>113</v>
      </c>
      <c r="E3" s="313" t="s">
        <v>59</v>
      </c>
      <c r="F3" s="313" t="s">
        <v>2</v>
      </c>
      <c r="G3" s="313" t="s">
        <v>6</v>
      </c>
      <c r="H3" s="313" t="s">
        <v>3</v>
      </c>
      <c r="I3" s="307" t="s">
        <v>4</v>
      </c>
      <c r="J3" s="308"/>
      <c r="K3" s="308"/>
      <c r="L3" s="308"/>
      <c r="M3" s="308"/>
      <c r="N3" s="308"/>
      <c r="O3" s="308"/>
      <c r="P3" s="309"/>
      <c r="Q3" s="365" t="s">
        <v>5</v>
      </c>
      <c r="R3" s="365" t="s">
        <v>6</v>
      </c>
      <c r="S3" s="313" t="s">
        <v>351</v>
      </c>
      <c r="T3" s="313" t="s">
        <v>58</v>
      </c>
      <c r="U3" s="314" t="s">
        <v>2684</v>
      </c>
      <c r="V3" s="314" t="s">
        <v>2655</v>
      </c>
      <c r="W3" s="314" t="s">
        <v>2652</v>
      </c>
      <c r="X3" s="314" t="s">
        <v>2685</v>
      </c>
      <c r="Y3" s="365" t="s">
        <v>5</v>
      </c>
      <c r="Z3" s="314" t="s">
        <v>2686</v>
      </c>
      <c r="AA3" s="317" t="s">
        <v>2653</v>
      </c>
    </row>
    <row r="4" spans="1:27" s="183" customFormat="1" ht="40.5" customHeight="1" x14ac:dyDescent="0.25">
      <c r="A4" s="313"/>
      <c r="B4" s="313"/>
      <c r="C4" s="313"/>
      <c r="D4" s="313"/>
      <c r="E4" s="313"/>
      <c r="F4" s="313"/>
      <c r="G4" s="313"/>
      <c r="H4" s="313"/>
      <c r="I4" s="365" t="s">
        <v>7</v>
      </c>
      <c r="J4" s="365"/>
      <c r="K4" s="365" t="s">
        <v>8</v>
      </c>
      <c r="L4" s="365"/>
      <c r="M4" s="365" t="s">
        <v>9</v>
      </c>
      <c r="N4" s="365"/>
      <c r="O4" s="365" t="s">
        <v>10</v>
      </c>
      <c r="P4" s="365"/>
      <c r="Q4" s="365"/>
      <c r="R4" s="365"/>
      <c r="S4" s="313"/>
      <c r="T4" s="313"/>
      <c r="U4" s="315"/>
      <c r="V4" s="315"/>
      <c r="W4" s="315"/>
      <c r="X4" s="315"/>
      <c r="Y4" s="365"/>
      <c r="Z4" s="315"/>
      <c r="AA4" s="318"/>
    </row>
    <row r="5" spans="1:27" s="183" customFormat="1" x14ac:dyDescent="0.25">
      <c r="A5" s="313"/>
      <c r="B5" s="313"/>
      <c r="C5" s="313"/>
      <c r="D5" s="313"/>
      <c r="E5" s="313"/>
      <c r="F5" s="313"/>
      <c r="G5" s="313"/>
      <c r="H5" s="313"/>
      <c r="I5" s="365" t="s">
        <v>11</v>
      </c>
      <c r="J5" s="365"/>
      <c r="K5" s="365" t="s">
        <v>12</v>
      </c>
      <c r="L5" s="365"/>
      <c r="M5" s="365" t="s">
        <v>13</v>
      </c>
      <c r="N5" s="365"/>
      <c r="O5" s="365" t="s">
        <v>14</v>
      </c>
      <c r="P5" s="365"/>
      <c r="Q5" s="365"/>
      <c r="R5" s="365"/>
      <c r="S5" s="313"/>
      <c r="T5" s="313"/>
      <c r="U5" s="315"/>
      <c r="V5" s="315"/>
      <c r="W5" s="315"/>
      <c r="X5" s="315"/>
      <c r="Y5" s="365"/>
      <c r="Z5" s="315"/>
      <c r="AA5" s="318"/>
    </row>
    <row r="6" spans="1:27" s="183" customFormat="1" ht="22.5" customHeight="1" x14ac:dyDescent="0.25">
      <c r="A6" s="313"/>
      <c r="B6" s="313"/>
      <c r="C6" s="313"/>
      <c r="D6" s="313"/>
      <c r="E6" s="313"/>
      <c r="F6" s="313"/>
      <c r="G6" s="313"/>
      <c r="H6" s="313"/>
      <c r="I6" s="184" t="s">
        <v>15</v>
      </c>
      <c r="J6" s="184" t="s">
        <v>16</v>
      </c>
      <c r="K6" s="184" t="s">
        <v>15</v>
      </c>
      <c r="L6" s="184" t="s">
        <v>16</v>
      </c>
      <c r="M6" s="184" t="s">
        <v>15</v>
      </c>
      <c r="N6" s="184" t="s">
        <v>16</v>
      </c>
      <c r="O6" s="184" t="s">
        <v>15</v>
      </c>
      <c r="P6" s="184" t="s">
        <v>16</v>
      </c>
      <c r="Q6" s="365"/>
      <c r="R6" s="365"/>
      <c r="S6" s="313"/>
      <c r="T6" s="313"/>
      <c r="U6" s="316"/>
      <c r="V6" s="316"/>
      <c r="W6" s="316"/>
      <c r="X6" s="316"/>
      <c r="Y6" s="365"/>
      <c r="Z6" s="316"/>
      <c r="AA6" s="319"/>
    </row>
    <row r="7" spans="1:27" s="21" customFormat="1" ht="192" x14ac:dyDescent="0.25">
      <c r="A7" s="21" t="s">
        <v>2230</v>
      </c>
      <c r="B7" s="21" t="s">
        <v>196</v>
      </c>
      <c r="C7" s="18" t="s">
        <v>285</v>
      </c>
      <c r="D7" s="9" t="s">
        <v>2625</v>
      </c>
      <c r="E7" s="9" t="s">
        <v>262</v>
      </c>
      <c r="F7" s="9" t="s">
        <v>1306</v>
      </c>
      <c r="G7" s="9" t="s">
        <v>1262</v>
      </c>
      <c r="H7" s="9" t="s">
        <v>263</v>
      </c>
      <c r="I7" s="21" t="s">
        <v>1305</v>
      </c>
      <c r="Q7" s="21" t="s">
        <v>264</v>
      </c>
      <c r="R7" s="21" t="s">
        <v>1262</v>
      </c>
      <c r="S7" s="21" t="s">
        <v>352</v>
      </c>
      <c r="T7" s="21" t="s">
        <v>57</v>
      </c>
      <c r="U7" s="134" t="s">
        <v>3317</v>
      </c>
      <c r="V7" s="134" t="s">
        <v>2647</v>
      </c>
      <c r="W7" s="134"/>
      <c r="X7" s="134"/>
      <c r="Y7" s="21" t="s">
        <v>264</v>
      </c>
      <c r="Z7" s="134" t="s">
        <v>74</v>
      </c>
      <c r="AA7" s="134" t="s">
        <v>3323</v>
      </c>
    </row>
    <row r="8" spans="1:27" ht="72" x14ac:dyDescent="0.25">
      <c r="A8" s="21" t="s">
        <v>2231</v>
      </c>
      <c r="B8" s="18" t="s">
        <v>207</v>
      </c>
      <c r="C8" s="18" t="s">
        <v>285</v>
      </c>
      <c r="D8" s="9" t="s">
        <v>2625</v>
      </c>
      <c r="E8" s="9" t="s">
        <v>265</v>
      </c>
      <c r="F8" s="9" t="s">
        <v>266</v>
      </c>
      <c r="G8" s="9" t="s">
        <v>1262</v>
      </c>
      <c r="H8" s="18" t="s">
        <v>267</v>
      </c>
      <c r="I8" s="8" t="s">
        <v>268</v>
      </c>
      <c r="J8" s="10" t="s">
        <v>60</v>
      </c>
      <c r="K8" s="10" t="s">
        <v>269</v>
      </c>
      <c r="L8" s="9"/>
      <c r="M8" s="10" t="s">
        <v>270</v>
      </c>
      <c r="N8" s="10">
        <v>2200000</v>
      </c>
      <c r="O8" s="9"/>
      <c r="P8" s="9"/>
      <c r="Q8" s="18" t="s">
        <v>2086</v>
      </c>
      <c r="R8" s="11" t="s">
        <v>1262</v>
      </c>
      <c r="S8" s="11" t="s">
        <v>353</v>
      </c>
      <c r="T8" s="21" t="s">
        <v>57</v>
      </c>
      <c r="U8" s="134" t="s">
        <v>3318</v>
      </c>
      <c r="V8" s="134" t="s">
        <v>2647</v>
      </c>
      <c r="W8" s="134"/>
      <c r="X8" s="134"/>
      <c r="Y8" s="18" t="s">
        <v>2086</v>
      </c>
      <c r="Z8" s="134" t="s">
        <v>60</v>
      </c>
      <c r="AA8" s="134" t="s">
        <v>3324</v>
      </c>
    </row>
    <row r="9" spans="1:27" ht="72" x14ac:dyDescent="0.25">
      <c r="A9" s="21" t="s">
        <v>2232</v>
      </c>
      <c r="B9" s="18" t="s">
        <v>207</v>
      </c>
      <c r="C9" s="18" t="s">
        <v>285</v>
      </c>
      <c r="D9" s="9" t="s">
        <v>2625</v>
      </c>
      <c r="E9" s="9" t="s">
        <v>271</v>
      </c>
      <c r="F9" s="9" t="s">
        <v>272</v>
      </c>
      <c r="G9" s="9" t="s">
        <v>1262</v>
      </c>
      <c r="H9" s="18" t="s">
        <v>273</v>
      </c>
      <c r="I9" s="8" t="s">
        <v>268</v>
      </c>
      <c r="J9" s="10" t="s">
        <v>60</v>
      </c>
      <c r="K9" s="10" t="s">
        <v>269</v>
      </c>
      <c r="L9" s="9"/>
      <c r="M9" s="10" t="s">
        <v>274</v>
      </c>
      <c r="N9" s="10">
        <v>250000</v>
      </c>
      <c r="O9" s="9"/>
      <c r="P9" s="9"/>
      <c r="Q9" s="18" t="s">
        <v>275</v>
      </c>
      <c r="R9" s="11" t="s">
        <v>1262</v>
      </c>
      <c r="S9" s="11" t="s">
        <v>353</v>
      </c>
      <c r="T9" s="21" t="s">
        <v>57</v>
      </c>
      <c r="U9" s="134" t="s">
        <v>3319</v>
      </c>
      <c r="V9" s="134" t="s">
        <v>2647</v>
      </c>
      <c r="W9" s="134"/>
      <c r="X9" s="134"/>
      <c r="Y9" s="18" t="s">
        <v>275</v>
      </c>
      <c r="Z9" s="134" t="s">
        <v>60</v>
      </c>
      <c r="AA9" s="134" t="s">
        <v>3325</v>
      </c>
    </row>
    <row r="10" spans="1:27" ht="84" x14ac:dyDescent="0.25">
      <c r="A10" s="21" t="s">
        <v>2233</v>
      </c>
      <c r="B10" s="18" t="s">
        <v>207</v>
      </c>
      <c r="C10" s="18" t="s">
        <v>285</v>
      </c>
      <c r="D10" s="9" t="s">
        <v>2625</v>
      </c>
      <c r="E10" s="9" t="s">
        <v>276</v>
      </c>
      <c r="F10" s="9" t="s">
        <v>277</v>
      </c>
      <c r="G10" s="9" t="s">
        <v>1262</v>
      </c>
      <c r="H10" s="9" t="s">
        <v>278</v>
      </c>
      <c r="I10" s="8" t="s">
        <v>268</v>
      </c>
      <c r="J10" s="10" t="s">
        <v>60</v>
      </c>
      <c r="K10" s="10" t="s">
        <v>269</v>
      </c>
      <c r="L10" s="9"/>
      <c r="M10" s="10" t="s">
        <v>279</v>
      </c>
      <c r="N10" s="10">
        <v>1050000</v>
      </c>
      <c r="O10" s="9"/>
      <c r="P10" s="9"/>
      <c r="Q10" s="10">
        <v>1050000</v>
      </c>
      <c r="R10" s="11" t="s">
        <v>1262</v>
      </c>
      <c r="S10" s="11" t="s">
        <v>353</v>
      </c>
      <c r="T10" s="21" t="s">
        <v>57</v>
      </c>
      <c r="U10" s="134" t="s">
        <v>3320</v>
      </c>
      <c r="V10" s="134" t="s">
        <v>2649</v>
      </c>
      <c r="W10" s="134" t="s">
        <v>3321</v>
      </c>
      <c r="X10" s="134"/>
      <c r="Y10" s="10">
        <v>1050000</v>
      </c>
      <c r="Z10" s="134" t="s">
        <v>60</v>
      </c>
      <c r="AA10" s="134"/>
    </row>
    <row r="11" spans="1:27" ht="60" x14ac:dyDescent="0.25">
      <c r="A11" s="21" t="s">
        <v>2234</v>
      </c>
      <c r="B11" s="18" t="s">
        <v>207</v>
      </c>
      <c r="C11" s="18" t="s">
        <v>285</v>
      </c>
      <c r="D11" s="9" t="s">
        <v>2625</v>
      </c>
      <c r="E11" s="9" t="s">
        <v>280</v>
      </c>
      <c r="F11" s="9" t="s">
        <v>281</v>
      </c>
      <c r="G11" s="9" t="s">
        <v>1262</v>
      </c>
      <c r="H11" s="9" t="s">
        <v>282</v>
      </c>
      <c r="I11" s="8" t="s">
        <v>283</v>
      </c>
      <c r="J11" s="10"/>
      <c r="K11" s="10" t="s">
        <v>269</v>
      </c>
      <c r="L11" s="9"/>
      <c r="M11" s="10" t="s">
        <v>284</v>
      </c>
      <c r="N11" s="10">
        <v>1000000</v>
      </c>
      <c r="O11" s="9"/>
      <c r="P11" s="9"/>
      <c r="Q11" s="10">
        <v>1000000</v>
      </c>
      <c r="R11" s="11" t="s">
        <v>1262</v>
      </c>
      <c r="S11" s="11" t="s">
        <v>353</v>
      </c>
      <c r="T11" s="21" t="s">
        <v>57</v>
      </c>
      <c r="U11" s="134" t="s">
        <v>3322</v>
      </c>
      <c r="V11" s="134" t="s">
        <v>2647</v>
      </c>
      <c r="W11" s="134"/>
      <c r="X11" s="134"/>
      <c r="Y11" s="10">
        <v>1000000</v>
      </c>
      <c r="Z11" s="134" t="s">
        <v>60</v>
      </c>
      <c r="AA11" s="134" t="s">
        <v>3326</v>
      </c>
    </row>
    <row r="12" spans="1:27" ht="168" x14ac:dyDescent="0.25">
      <c r="A12" s="21" t="s">
        <v>2235</v>
      </c>
      <c r="B12" s="18" t="s">
        <v>207</v>
      </c>
      <c r="C12" s="18" t="s">
        <v>208</v>
      </c>
      <c r="D12" s="9" t="s">
        <v>2625</v>
      </c>
      <c r="E12" s="18" t="s">
        <v>362</v>
      </c>
      <c r="G12" s="9" t="s">
        <v>1262</v>
      </c>
      <c r="H12" s="18" t="s">
        <v>357</v>
      </c>
      <c r="I12" s="18" t="s">
        <v>1262</v>
      </c>
      <c r="J12" s="145"/>
      <c r="K12" s="18" t="s">
        <v>368</v>
      </c>
      <c r="L12" s="145"/>
      <c r="M12" s="18" t="s">
        <v>1262</v>
      </c>
      <c r="N12" s="145"/>
      <c r="O12" s="18" t="s">
        <v>1262</v>
      </c>
      <c r="P12" s="145"/>
      <c r="Q12" s="18" t="s">
        <v>1262</v>
      </c>
      <c r="R12" s="18" t="s">
        <v>1262</v>
      </c>
      <c r="S12" s="18" t="s">
        <v>1262</v>
      </c>
      <c r="T12" s="18" t="s">
        <v>1262</v>
      </c>
      <c r="U12" s="134"/>
      <c r="V12" s="134" t="s">
        <v>2654</v>
      </c>
      <c r="W12" s="134"/>
      <c r="X12" s="134"/>
      <c r="Y12" s="18" t="s">
        <v>1262</v>
      </c>
      <c r="Z12" s="134"/>
      <c r="AA12" s="134"/>
    </row>
    <row r="13" spans="1:27" ht="144" x14ac:dyDescent="0.25">
      <c r="A13" s="21" t="s">
        <v>2236</v>
      </c>
      <c r="B13" s="18" t="s">
        <v>354</v>
      </c>
      <c r="C13" s="18" t="s">
        <v>355</v>
      </c>
      <c r="D13" s="9" t="s">
        <v>2625</v>
      </c>
      <c r="E13" s="18" t="s">
        <v>356</v>
      </c>
      <c r="G13" s="9" t="s">
        <v>1262</v>
      </c>
      <c r="H13" s="18" t="s">
        <v>358</v>
      </c>
      <c r="I13" s="18" t="s">
        <v>1262</v>
      </c>
      <c r="J13" s="145"/>
      <c r="K13" s="18" t="s">
        <v>358</v>
      </c>
      <c r="L13" s="145"/>
      <c r="M13" s="18" t="s">
        <v>1262</v>
      </c>
      <c r="N13" s="145"/>
      <c r="O13" s="18" t="s">
        <v>1262</v>
      </c>
      <c r="P13" s="145"/>
      <c r="Q13" s="18" t="s">
        <v>1262</v>
      </c>
      <c r="R13" s="18" t="s">
        <v>1262</v>
      </c>
      <c r="S13" s="18" t="s">
        <v>1262</v>
      </c>
      <c r="T13" s="18" t="s">
        <v>1262</v>
      </c>
      <c r="U13" s="134"/>
      <c r="V13" s="134" t="s">
        <v>2654</v>
      </c>
      <c r="W13" s="134"/>
      <c r="X13" s="134"/>
      <c r="Y13" s="18" t="s">
        <v>1262</v>
      </c>
      <c r="Z13" s="134"/>
      <c r="AA13" s="134"/>
    </row>
    <row r="14" spans="1:27" ht="144" x14ac:dyDescent="0.25">
      <c r="A14" s="21" t="s">
        <v>2237</v>
      </c>
      <c r="B14" s="18" t="s">
        <v>354</v>
      </c>
      <c r="C14" s="18" t="s">
        <v>355</v>
      </c>
      <c r="D14" s="9" t="s">
        <v>2625</v>
      </c>
      <c r="E14" s="18" t="s">
        <v>361</v>
      </c>
      <c r="G14" s="9" t="s">
        <v>1262</v>
      </c>
      <c r="H14" s="18" t="s">
        <v>359</v>
      </c>
      <c r="I14" s="18" t="s">
        <v>359</v>
      </c>
      <c r="J14" s="145"/>
      <c r="K14" s="18" t="s">
        <v>359</v>
      </c>
      <c r="L14" s="145"/>
      <c r="M14" s="18" t="s">
        <v>359</v>
      </c>
      <c r="N14" s="145"/>
      <c r="O14" s="18" t="s">
        <v>359</v>
      </c>
      <c r="P14" s="145"/>
      <c r="Q14" s="18" t="s">
        <v>1262</v>
      </c>
      <c r="R14" s="18" t="s">
        <v>1262</v>
      </c>
      <c r="S14" s="18" t="s">
        <v>1262</v>
      </c>
      <c r="T14" s="18" t="s">
        <v>1262</v>
      </c>
      <c r="U14" s="134"/>
      <c r="V14" s="134" t="s">
        <v>2654</v>
      </c>
      <c r="W14" s="134"/>
      <c r="X14" s="134"/>
      <c r="Y14" s="18" t="s">
        <v>1262</v>
      </c>
      <c r="Z14" s="134"/>
      <c r="AA14" s="134"/>
    </row>
    <row r="15" spans="1:27" ht="276" x14ac:dyDescent="0.25">
      <c r="A15" s="21" t="s">
        <v>2238</v>
      </c>
      <c r="B15" s="18" t="s">
        <v>207</v>
      </c>
      <c r="C15" s="18" t="s">
        <v>208</v>
      </c>
      <c r="D15" s="9" t="s">
        <v>2625</v>
      </c>
      <c r="E15" s="18" t="s">
        <v>360</v>
      </c>
      <c r="G15" s="9" t="s">
        <v>1262</v>
      </c>
      <c r="H15" s="18" t="s">
        <v>363</v>
      </c>
      <c r="I15" s="18" t="s">
        <v>1404</v>
      </c>
      <c r="J15" s="145"/>
      <c r="K15" s="18" t="s">
        <v>1404</v>
      </c>
      <c r="L15" s="145"/>
      <c r="M15" s="18" t="s">
        <v>1404</v>
      </c>
      <c r="N15" s="145"/>
      <c r="O15" s="145"/>
      <c r="P15" s="145"/>
      <c r="Q15" s="18" t="s">
        <v>1262</v>
      </c>
      <c r="R15" s="18" t="s">
        <v>1262</v>
      </c>
      <c r="S15" s="18" t="s">
        <v>1262</v>
      </c>
      <c r="T15" s="18" t="s">
        <v>1262</v>
      </c>
      <c r="U15" s="134"/>
      <c r="V15" s="134" t="s">
        <v>2654</v>
      </c>
      <c r="W15" s="134"/>
      <c r="X15" s="134"/>
      <c r="Y15" s="18" t="s">
        <v>1262</v>
      </c>
      <c r="Z15" s="134"/>
      <c r="AA15" s="134"/>
    </row>
    <row r="16" spans="1:27" ht="216" x14ac:dyDescent="0.25">
      <c r="A16" s="21" t="s">
        <v>2239</v>
      </c>
      <c r="B16" s="18" t="s">
        <v>366</v>
      </c>
      <c r="C16" s="18" t="s">
        <v>365</v>
      </c>
      <c r="D16" s="9" t="s">
        <v>2625</v>
      </c>
      <c r="E16" s="18" t="s">
        <v>364</v>
      </c>
      <c r="G16" s="9" t="s">
        <v>1262</v>
      </c>
      <c r="H16" s="18" t="s">
        <v>367</v>
      </c>
      <c r="I16" s="18" t="s">
        <v>367</v>
      </c>
      <c r="J16" s="145"/>
      <c r="K16" s="18" t="s">
        <v>367</v>
      </c>
      <c r="L16" s="145"/>
      <c r="M16" s="18" t="s">
        <v>367</v>
      </c>
      <c r="N16" s="145"/>
      <c r="O16" s="18" t="s">
        <v>367</v>
      </c>
      <c r="P16" s="145"/>
      <c r="Q16" s="18" t="s">
        <v>1262</v>
      </c>
      <c r="R16" s="18" t="s">
        <v>1262</v>
      </c>
      <c r="S16" s="18" t="s">
        <v>1262</v>
      </c>
      <c r="T16" s="18" t="s">
        <v>1262</v>
      </c>
      <c r="U16" s="134"/>
      <c r="V16" s="134" t="s">
        <v>2654</v>
      </c>
      <c r="W16" s="134"/>
      <c r="X16" s="134"/>
      <c r="Y16" s="18" t="s">
        <v>1262</v>
      </c>
      <c r="Z16" s="134"/>
      <c r="AA16" s="134"/>
    </row>
    <row r="17" spans="21:27" x14ac:dyDescent="0.25">
      <c r="U17" s="134"/>
      <c r="V17" s="134" t="s">
        <v>2654</v>
      </c>
      <c r="W17" s="134"/>
      <c r="X17" s="134"/>
      <c r="Z17" s="134"/>
      <c r="AA17" s="134"/>
    </row>
    <row r="18" spans="21:27" x14ac:dyDescent="0.25">
      <c r="U18" s="134"/>
      <c r="V18" s="134" t="s">
        <v>2654</v>
      </c>
      <c r="W18" s="134"/>
      <c r="X18" s="134"/>
      <c r="Z18" s="134"/>
      <c r="AA18" s="134"/>
    </row>
    <row r="19" spans="21:27" x14ac:dyDescent="0.25">
      <c r="U19" s="134"/>
      <c r="V19" s="134" t="s">
        <v>2654</v>
      </c>
      <c r="W19" s="134"/>
      <c r="X19" s="134"/>
      <c r="Z19" s="134"/>
      <c r="AA19" s="134"/>
    </row>
    <row r="20" spans="21:27" x14ac:dyDescent="0.25">
      <c r="U20" s="134"/>
      <c r="V20" s="134" t="s">
        <v>2654</v>
      </c>
      <c r="W20" s="134"/>
      <c r="X20" s="134"/>
      <c r="Z20" s="134"/>
      <c r="AA20" s="134"/>
    </row>
    <row r="21" spans="21:27" x14ac:dyDescent="0.25">
      <c r="U21" s="134"/>
      <c r="V21" s="134" t="s">
        <v>2654</v>
      </c>
      <c r="X21" s="134"/>
    </row>
    <row r="22" spans="21:27" x14ac:dyDescent="0.25">
      <c r="U22" s="134"/>
      <c r="V22" s="134" t="s">
        <v>2654</v>
      </c>
      <c r="X22" s="134"/>
    </row>
    <row r="23" spans="21:27" x14ac:dyDescent="0.25">
      <c r="U23" s="134"/>
      <c r="V23" s="134" t="s">
        <v>2654</v>
      </c>
      <c r="X23" s="134"/>
    </row>
    <row r="24" spans="21:27" x14ac:dyDescent="0.25">
      <c r="U24" s="134"/>
      <c r="V24" s="134" t="s">
        <v>2654</v>
      </c>
      <c r="X24" s="134"/>
    </row>
    <row r="25" spans="21:27" x14ac:dyDescent="0.25">
      <c r="V25" s="134" t="s">
        <v>2654</v>
      </c>
    </row>
    <row r="26" spans="21:27" x14ac:dyDescent="0.25">
      <c r="V26" s="134" t="s">
        <v>2654</v>
      </c>
    </row>
    <row r="27" spans="21:27" x14ac:dyDescent="0.25">
      <c r="V27" s="134" t="s">
        <v>2654</v>
      </c>
    </row>
    <row r="28" spans="21:27" x14ac:dyDescent="0.25">
      <c r="V28" s="134" t="s">
        <v>2654</v>
      </c>
    </row>
    <row r="29" spans="21:27" x14ac:dyDescent="0.25">
      <c r="V29" s="134" t="s">
        <v>2654</v>
      </c>
    </row>
    <row r="30" spans="21:27" x14ac:dyDescent="0.25">
      <c r="V30" s="134" t="s">
        <v>2654</v>
      </c>
    </row>
    <row r="31" spans="21:27" x14ac:dyDescent="0.25">
      <c r="V31" s="134" t="s">
        <v>2654</v>
      </c>
    </row>
    <row r="32" spans="2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0">
    <mergeCell ref="K4:L4"/>
    <mergeCell ref="V3:V6"/>
    <mergeCell ref="C3:C6"/>
    <mergeCell ref="A3:A6"/>
    <mergeCell ref="T3:T6"/>
    <mergeCell ref="S3:S6"/>
    <mergeCell ref="O5:P5"/>
    <mergeCell ref="O4:P4"/>
    <mergeCell ref="H3:H6"/>
    <mergeCell ref="M4:N4"/>
    <mergeCell ref="E3:E6"/>
    <mergeCell ref="F3:F6"/>
    <mergeCell ref="B3:B6"/>
    <mergeCell ref="I4:J4"/>
    <mergeCell ref="AA3:AA6"/>
    <mergeCell ref="A1:T1"/>
    <mergeCell ref="A2:T2"/>
    <mergeCell ref="D3:D6"/>
    <mergeCell ref="Q3:Q6"/>
    <mergeCell ref="R3:R6"/>
    <mergeCell ref="K5:L5"/>
    <mergeCell ref="Z3:Z6"/>
    <mergeCell ref="M5:N5"/>
    <mergeCell ref="G3:G6"/>
    <mergeCell ref="I3:P3"/>
    <mergeCell ref="I5:J5"/>
    <mergeCell ref="U3:U6"/>
    <mergeCell ref="X3:X6"/>
    <mergeCell ref="Y3:Y6"/>
    <mergeCell ref="W3:W6"/>
  </mergeCells>
  <conditionalFormatting sqref="V7:V49">
    <cfRule type="containsText" dxfId="64" priority="14" stopIfTrue="1" operator="containsText" text="Target Met">
      <formula>NOT(ISERROR(SEARCH("Target Met",V7)))</formula>
    </cfRule>
  </conditionalFormatting>
  <conditionalFormatting sqref="V7:V49">
    <cfRule type="containsText" dxfId="63" priority="8" stopIfTrue="1" operator="containsText" text="Not Applicable">
      <formula>NOT(ISERROR(SEARCH("Not Applicable",V7)))</formula>
    </cfRule>
    <cfRule type="containsText" priority="9" stopIfTrue="1" operator="containsText" text="Not Applicable">
      <formula>NOT(ISERROR(SEARCH("Not Applicable",V7)))</formula>
    </cfRule>
    <cfRule type="containsText" dxfId="62" priority="10" stopIfTrue="1" operator="containsText" text="Target Exceeded">
      <formula>NOT(ISERROR(SEARCH("Target Exceeded",V7)))</formula>
    </cfRule>
    <cfRule type="containsText" dxfId="61" priority="11" stopIfTrue="1" operator="containsText" text="Target Partially Met">
      <formula>NOT(ISERROR(SEARCH("Target Partially Met",V7)))</formula>
    </cfRule>
    <cfRule type="containsText" priority="12" stopIfTrue="1" operator="containsText" text="Target Partially Met">
      <formula>NOT(ISERROR(SEARCH("Target Partially Met",V7)))</formula>
    </cfRule>
    <cfRule type="containsText" dxfId="60" priority="13" stopIfTrue="1" operator="containsText" text="Nil Achieved">
      <formula>NOT(ISERROR(SEARCH("Nil Achieved",V7)))</formula>
    </cfRule>
  </conditionalFormatting>
  <conditionalFormatting sqref="V7:V11">
    <cfRule type="containsText" dxfId="59" priority="7" stopIfTrue="1" operator="containsText" text="Target Met">
      <formula>NOT(ISERROR(SEARCH("Target Met",V7)))</formula>
    </cfRule>
  </conditionalFormatting>
  <conditionalFormatting sqref="V7:V11">
    <cfRule type="containsText" dxfId="58" priority="1" stopIfTrue="1" operator="containsText" text="Not Applicable">
      <formula>NOT(ISERROR(SEARCH("Not Applicable",V7)))</formula>
    </cfRule>
    <cfRule type="containsText" priority="2" stopIfTrue="1" operator="containsText" text="Not Applicable">
      <formula>NOT(ISERROR(SEARCH("Not Applicable",V7)))</formula>
    </cfRule>
    <cfRule type="containsText" dxfId="57" priority="3" stopIfTrue="1" operator="containsText" text="Target Exceeded">
      <formula>NOT(ISERROR(SEARCH("Target Exceeded",V7)))</formula>
    </cfRule>
    <cfRule type="containsText" dxfId="56" priority="4" stopIfTrue="1" operator="containsText" text="Target Partially Met">
      <formula>NOT(ISERROR(SEARCH("Target Partially Met",V7)))</formula>
    </cfRule>
    <cfRule type="containsText" priority="5" stopIfTrue="1" operator="containsText" text="Target Partially Met">
      <formula>NOT(ISERROR(SEARCH("Target Partially Met",V7)))</formula>
    </cfRule>
    <cfRule type="containsText" dxfId="55" priority="6" stopIfTrue="1" operator="containsText" text="Nil Achieved">
      <formula>NOT(ISERROR(SEARCH("Nil Achieved",V7)))</formula>
    </cfRule>
  </conditionalFormatting>
  <pageMargins left="0.70866141732283472" right="0.70866141732283472" top="0.74803149606299213" bottom="0.74803149606299213" header="0.31496062992125984" footer="0.31496062992125984"/>
  <pageSetup paperSize="9" scale="75" firstPageNumber="201" orientation="landscape" useFirstPageNumber="1" r:id="rId1"/>
  <headerFooter>
    <oddFoote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V7:V49</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H11" sqref="H11"/>
    </sheetView>
  </sheetViews>
  <sheetFormatPr defaultRowHeight="15" x14ac:dyDescent="0.25"/>
  <cols>
    <col min="1" max="11" width="9.140625" style="50"/>
    <col min="12" max="12" width="9.140625" style="65" customWidth="1"/>
    <col min="13" max="16384" width="9.140625" style="50"/>
  </cols>
  <sheetData>
    <row r="1" spans="1:11" ht="15" customHeight="1" x14ac:dyDescent="0.25">
      <c r="A1" s="352" t="s">
        <v>3636</v>
      </c>
      <c r="B1" s="353"/>
      <c r="C1" s="353"/>
      <c r="D1" s="353"/>
      <c r="E1" s="353"/>
      <c r="F1" s="353"/>
      <c r="G1" s="353"/>
      <c r="H1" s="353"/>
      <c r="I1" s="354"/>
    </row>
    <row r="2" spans="1:11" ht="37.5" customHeight="1" x14ac:dyDescent="0.35">
      <c r="A2" s="355"/>
      <c r="B2" s="356"/>
      <c r="C2" s="356"/>
      <c r="D2" s="356"/>
      <c r="E2" s="356"/>
      <c r="F2" s="356"/>
      <c r="G2" s="356"/>
      <c r="H2" s="356"/>
      <c r="I2" s="357"/>
      <c r="J2" s="49"/>
      <c r="K2" s="49"/>
    </row>
    <row r="3" spans="1:11" x14ac:dyDescent="0.25">
      <c r="A3" s="53"/>
      <c r="B3" s="65"/>
      <c r="C3" s="65"/>
      <c r="D3" s="65"/>
      <c r="E3" s="65"/>
      <c r="F3" s="65"/>
      <c r="G3" s="65"/>
      <c r="H3" s="65"/>
      <c r="I3" s="66"/>
      <c r="J3" s="65"/>
      <c r="K3" s="65"/>
    </row>
    <row r="4" spans="1:11" x14ac:dyDescent="0.25">
      <c r="A4" s="53"/>
      <c r="B4" s="65"/>
      <c r="C4" s="65"/>
      <c r="D4" s="65"/>
      <c r="E4" s="65"/>
      <c r="F4" s="65"/>
      <c r="G4" s="65"/>
      <c r="H4" s="65"/>
      <c r="I4" s="66"/>
      <c r="J4" s="65"/>
      <c r="K4" s="65"/>
    </row>
    <row r="5" spans="1:11" x14ac:dyDescent="0.25">
      <c r="A5" s="53"/>
      <c r="B5" s="65"/>
      <c r="C5" s="65"/>
      <c r="D5" s="65"/>
      <c r="E5" s="65"/>
      <c r="F5" s="65"/>
      <c r="G5" s="65"/>
      <c r="H5" s="65"/>
      <c r="I5" s="66"/>
      <c r="J5" s="65"/>
      <c r="K5" s="65"/>
    </row>
    <row r="6" spans="1:11" x14ac:dyDescent="0.25">
      <c r="A6" s="53"/>
      <c r="B6" s="65"/>
      <c r="C6" s="65"/>
      <c r="D6" s="65"/>
      <c r="E6" s="65"/>
      <c r="F6" s="65"/>
      <c r="G6" s="65"/>
      <c r="H6" s="65"/>
      <c r="I6" s="66"/>
      <c r="J6" s="65"/>
      <c r="K6" s="65"/>
    </row>
    <row r="7" spans="1:11" x14ac:dyDescent="0.25">
      <c r="A7" s="53"/>
      <c r="B7" s="65"/>
      <c r="C7" s="65"/>
      <c r="D7" s="65"/>
      <c r="E7" s="65"/>
      <c r="F7" s="65"/>
      <c r="G7" s="65"/>
      <c r="H7" s="65"/>
      <c r="I7" s="66"/>
      <c r="J7" s="65"/>
      <c r="K7" s="65"/>
    </row>
    <row r="8" spans="1:11" x14ac:dyDescent="0.25">
      <c r="A8" s="53"/>
      <c r="B8" s="65"/>
      <c r="C8" s="65"/>
      <c r="D8" s="65"/>
      <c r="E8" s="65"/>
      <c r="F8" s="65"/>
      <c r="G8" s="65"/>
      <c r="H8" s="65"/>
      <c r="I8" s="66"/>
      <c r="J8" s="65"/>
      <c r="K8" s="65"/>
    </row>
    <row r="9" spans="1:11" x14ac:dyDescent="0.25">
      <c r="A9" s="53"/>
      <c r="B9" s="65"/>
      <c r="C9" s="65"/>
      <c r="D9" s="65"/>
      <c r="E9" s="65"/>
      <c r="F9" s="65"/>
      <c r="G9" s="65"/>
      <c r="H9" s="65"/>
      <c r="I9" s="66"/>
      <c r="J9" s="65"/>
      <c r="K9" s="65"/>
    </row>
    <row r="10" spans="1:11" x14ac:dyDescent="0.25">
      <c r="A10" s="53"/>
      <c r="B10" s="65"/>
      <c r="C10" s="65"/>
      <c r="D10" s="65"/>
      <c r="E10" s="65"/>
      <c r="F10" s="65"/>
      <c r="G10" s="65"/>
      <c r="H10" s="65"/>
      <c r="I10" s="66"/>
      <c r="J10" s="65"/>
      <c r="K10" s="65"/>
    </row>
    <row r="11" spans="1:11" x14ac:dyDescent="0.25">
      <c r="A11" s="53"/>
      <c r="B11" s="65"/>
      <c r="C11" s="65"/>
      <c r="D11" s="65"/>
      <c r="E11" s="65"/>
      <c r="F11" s="65"/>
      <c r="G11" s="65"/>
      <c r="H11" s="65"/>
      <c r="I11" s="66"/>
      <c r="J11" s="65"/>
      <c r="K11" s="65"/>
    </row>
    <row r="12" spans="1:11" x14ac:dyDescent="0.25">
      <c r="A12" s="53"/>
      <c r="B12" s="65"/>
      <c r="C12" s="65"/>
      <c r="D12" s="65"/>
      <c r="E12" s="65"/>
      <c r="F12" s="65"/>
      <c r="G12" s="65"/>
      <c r="H12" s="65"/>
      <c r="I12" s="66"/>
      <c r="J12" s="65"/>
      <c r="K12" s="65"/>
    </row>
    <row r="13" spans="1:11" x14ac:dyDescent="0.25">
      <c r="A13" s="53"/>
      <c r="B13" s="65"/>
      <c r="C13" s="65"/>
      <c r="D13" s="65"/>
      <c r="E13" s="65"/>
      <c r="F13" s="65"/>
      <c r="G13" s="65"/>
      <c r="H13" s="65"/>
      <c r="I13" s="66"/>
      <c r="J13" s="65"/>
      <c r="K13" s="65"/>
    </row>
    <row r="14" spans="1:11" x14ac:dyDescent="0.25">
      <c r="A14" s="53"/>
      <c r="B14" s="65"/>
      <c r="C14" s="65"/>
      <c r="D14" s="65"/>
      <c r="E14" s="65"/>
      <c r="F14" s="65"/>
      <c r="G14" s="65"/>
      <c r="H14" s="65"/>
      <c r="I14" s="66"/>
      <c r="J14" s="65"/>
      <c r="K14" s="65"/>
    </row>
    <row r="15" spans="1:11" x14ac:dyDescent="0.25">
      <c r="A15" s="53"/>
      <c r="B15" s="65"/>
      <c r="C15" s="65"/>
      <c r="D15" s="65"/>
      <c r="E15" s="65"/>
      <c r="F15" s="65"/>
      <c r="G15" s="65"/>
      <c r="H15" s="65"/>
      <c r="I15" s="66"/>
      <c r="J15" s="65"/>
      <c r="K15" s="65"/>
    </row>
    <row r="16" spans="1:11" x14ac:dyDescent="0.25">
      <c r="A16" s="53"/>
      <c r="B16" s="65"/>
      <c r="C16" s="65"/>
      <c r="D16" s="65"/>
      <c r="E16" s="65"/>
      <c r="F16" s="65"/>
      <c r="G16" s="65"/>
      <c r="H16" s="65"/>
      <c r="I16" s="66"/>
      <c r="J16" s="65"/>
      <c r="K16" s="65"/>
    </row>
    <row r="17" spans="1:11" x14ac:dyDescent="0.25">
      <c r="A17" s="53"/>
      <c r="B17" s="65"/>
      <c r="C17" s="65"/>
      <c r="D17" s="65"/>
      <c r="E17" s="65"/>
      <c r="F17" s="65"/>
      <c r="G17" s="65"/>
      <c r="H17" s="65"/>
      <c r="I17" s="66"/>
      <c r="J17" s="65"/>
      <c r="K17" s="65"/>
    </row>
    <row r="18" spans="1:11" x14ac:dyDescent="0.25">
      <c r="A18" s="53"/>
      <c r="B18" s="65"/>
      <c r="C18" s="65"/>
      <c r="D18" s="65"/>
      <c r="E18" s="65"/>
      <c r="F18" s="65"/>
      <c r="G18" s="65"/>
      <c r="H18" s="65"/>
      <c r="I18" s="66"/>
      <c r="J18" s="65"/>
      <c r="K18" s="65"/>
    </row>
    <row r="19" spans="1:11" x14ac:dyDescent="0.25">
      <c r="A19" s="53"/>
      <c r="B19" s="65"/>
      <c r="C19" s="65"/>
      <c r="D19" s="65"/>
      <c r="E19" s="65"/>
      <c r="F19" s="65"/>
      <c r="G19" s="65"/>
      <c r="H19" s="65"/>
      <c r="I19" s="66"/>
      <c r="J19" s="65"/>
      <c r="K19" s="65"/>
    </row>
    <row r="20" spans="1:11" x14ac:dyDescent="0.25">
      <c r="A20" s="53"/>
      <c r="B20" s="65"/>
      <c r="C20" s="65"/>
      <c r="D20" s="65"/>
      <c r="E20" s="65"/>
      <c r="F20" s="65"/>
      <c r="G20" s="65"/>
      <c r="H20" s="65"/>
      <c r="I20" s="66"/>
      <c r="J20" s="65"/>
      <c r="K20" s="65"/>
    </row>
    <row r="21" spans="1:11" x14ac:dyDescent="0.25">
      <c r="A21" s="53"/>
      <c r="B21" s="65"/>
      <c r="C21" s="65"/>
      <c r="D21" s="65"/>
      <c r="E21" s="65"/>
      <c r="F21" s="65"/>
      <c r="G21" s="65"/>
      <c r="H21" s="65"/>
      <c r="I21" s="66"/>
      <c r="J21" s="65"/>
      <c r="K21" s="65"/>
    </row>
    <row r="22" spans="1:11" x14ac:dyDescent="0.25">
      <c r="A22" s="53"/>
      <c r="B22" s="65"/>
      <c r="C22" s="65"/>
      <c r="D22" s="65"/>
      <c r="E22" s="65"/>
      <c r="F22" s="65"/>
      <c r="G22" s="65"/>
      <c r="H22" s="65"/>
      <c r="I22" s="66"/>
      <c r="J22" s="65"/>
      <c r="K22" s="65"/>
    </row>
    <row r="23" spans="1:11" x14ac:dyDescent="0.25">
      <c r="A23" s="53"/>
      <c r="B23" s="65"/>
      <c r="C23" s="65"/>
      <c r="D23" s="65"/>
      <c r="E23" s="65"/>
      <c r="F23" s="65"/>
      <c r="G23" s="65"/>
      <c r="H23" s="65"/>
      <c r="I23" s="66"/>
      <c r="J23" s="65"/>
      <c r="K23" s="65"/>
    </row>
    <row r="24" spans="1:11" x14ac:dyDescent="0.25">
      <c r="A24" s="53"/>
      <c r="B24" s="65"/>
      <c r="C24" s="65"/>
      <c r="D24" s="65"/>
      <c r="E24" s="65"/>
      <c r="F24" s="65"/>
      <c r="G24" s="65"/>
      <c r="H24" s="65"/>
      <c r="I24" s="66"/>
      <c r="J24" s="65"/>
      <c r="K24" s="65"/>
    </row>
    <row r="25" spans="1:11" x14ac:dyDescent="0.25">
      <c r="A25" s="53"/>
      <c r="B25" s="65"/>
      <c r="C25" s="65"/>
      <c r="D25" s="65"/>
      <c r="E25" s="65"/>
      <c r="F25" s="65"/>
      <c r="G25" s="65"/>
      <c r="H25" s="65"/>
      <c r="I25" s="66"/>
      <c r="J25" s="65"/>
      <c r="K25" s="65"/>
    </row>
    <row r="26" spans="1:11" x14ac:dyDescent="0.25">
      <c r="A26" s="53"/>
      <c r="B26" s="65"/>
      <c r="C26" s="65"/>
      <c r="D26" s="65"/>
      <c r="E26" s="65"/>
      <c r="F26" s="65"/>
      <c r="G26" s="65"/>
      <c r="H26" s="65"/>
      <c r="I26" s="66"/>
      <c r="J26" s="65"/>
      <c r="K26" s="65"/>
    </row>
    <row r="27" spans="1:11" x14ac:dyDescent="0.25">
      <c r="A27" s="53"/>
      <c r="B27" s="65"/>
      <c r="C27" s="65"/>
      <c r="D27" s="65"/>
      <c r="E27" s="65"/>
      <c r="F27" s="65"/>
      <c r="G27" s="65"/>
      <c r="H27" s="65"/>
      <c r="I27" s="66"/>
      <c r="J27" s="65"/>
      <c r="K27" s="65"/>
    </row>
    <row r="28" spans="1:11" x14ac:dyDescent="0.25">
      <c r="A28" s="53"/>
      <c r="B28" s="65"/>
      <c r="C28" s="65"/>
      <c r="D28" s="65"/>
      <c r="E28" s="65"/>
      <c r="F28" s="65"/>
      <c r="G28" s="65"/>
      <c r="H28" s="65"/>
      <c r="I28" s="66"/>
      <c r="J28" s="65"/>
      <c r="K28" s="65"/>
    </row>
    <row r="29" spans="1:11" x14ac:dyDescent="0.25">
      <c r="A29" s="53"/>
      <c r="B29" s="65"/>
      <c r="C29" s="65"/>
      <c r="D29" s="65"/>
      <c r="E29" s="65"/>
      <c r="F29" s="65"/>
      <c r="G29" s="65"/>
      <c r="H29" s="65"/>
      <c r="I29" s="66"/>
      <c r="J29" s="65"/>
      <c r="K29" s="65"/>
    </row>
    <row r="30" spans="1:11" x14ac:dyDescent="0.25">
      <c r="A30" s="53"/>
      <c r="B30" s="65"/>
      <c r="C30" s="65"/>
      <c r="D30" s="65"/>
      <c r="E30" s="65"/>
      <c r="F30" s="65"/>
      <c r="G30" s="65"/>
      <c r="H30" s="65"/>
      <c r="I30" s="66"/>
      <c r="J30" s="65"/>
      <c r="K30" s="65"/>
    </row>
    <row r="31" spans="1:11" x14ac:dyDescent="0.25">
      <c r="A31" s="53"/>
      <c r="B31" s="65"/>
      <c r="C31" s="65"/>
      <c r="D31" s="65"/>
      <c r="E31" s="65"/>
      <c r="F31" s="65"/>
      <c r="G31" s="65"/>
      <c r="H31" s="65"/>
      <c r="I31" s="66"/>
      <c r="J31" s="65"/>
      <c r="K31" s="65"/>
    </row>
    <row r="32" spans="1:11" x14ac:dyDescent="0.25">
      <c r="A32" s="53"/>
      <c r="B32" s="65"/>
      <c r="C32" s="65"/>
      <c r="D32" s="65"/>
      <c r="E32" s="65"/>
      <c r="F32" s="65"/>
      <c r="G32" s="65"/>
      <c r="H32" s="65"/>
      <c r="I32" s="66"/>
      <c r="J32" s="65"/>
      <c r="K32" s="65"/>
    </row>
    <row r="33" spans="1:11" ht="60" customHeight="1" x14ac:dyDescent="0.35">
      <c r="A33" s="53"/>
      <c r="B33" s="12"/>
      <c r="C33" s="65"/>
      <c r="D33" s="65"/>
      <c r="E33" s="65"/>
      <c r="F33" s="65"/>
      <c r="G33" s="65"/>
      <c r="H33" s="65"/>
      <c r="I33" s="66"/>
      <c r="J33" s="12"/>
      <c r="K33" s="65"/>
    </row>
    <row r="34" spans="1:11" ht="15" customHeight="1" x14ac:dyDescent="0.25">
      <c r="A34" s="53"/>
      <c r="B34" s="83"/>
      <c r="C34" s="83"/>
      <c r="D34" s="83"/>
      <c r="E34" s="83"/>
      <c r="F34" s="83"/>
      <c r="G34" s="83"/>
      <c r="H34" s="83"/>
      <c r="I34" s="84"/>
      <c r="J34" s="54"/>
      <c r="K34" s="65"/>
    </row>
    <row r="35" spans="1:11" ht="60" customHeight="1" x14ac:dyDescent="0.35">
      <c r="A35" s="53"/>
      <c r="B35" s="83"/>
      <c r="C35" s="83"/>
      <c r="D35" s="83"/>
      <c r="E35" s="83"/>
      <c r="F35" s="83"/>
      <c r="G35" s="83"/>
      <c r="H35" s="83"/>
      <c r="I35" s="84"/>
      <c r="J35" s="12"/>
      <c r="K35" s="65"/>
    </row>
    <row r="36" spans="1:11" x14ac:dyDescent="0.25">
      <c r="A36" s="53"/>
      <c r="B36" s="54"/>
      <c r="C36" s="54"/>
      <c r="D36" s="54"/>
      <c r="E36" s="56"/>
      <c r="F36" s="54"/>
      <c r="G36" s="54"/>
      <c r="H36" s="54"/>
      <c r="I36" s="55"/>
      <c r="J36" s="54"/>
      <c r="K36" s="65"/>
    </row>
    <row r="37" spans="1:11" ht="23.25" customHeight="1" x14ac:dyDescent="0.35">
      <c r="A37" s="338"/>
      <c r="B37" s="350"/>
      <c r="C37" s="350"/>
      <c r="D37" s="350"/>
      <c r="E37" s="350"/>
      <c r="F37" s="350"/>
      <c r="G37" s="350"/>
      <c r="H37" s="350"/>
      <c r="I37" s="351"/>
      <c r="J37" s="13"/>
      <c r="K37" s="58"/>
    </row>
  </sheetData>
  <mergeCells count="2">
    <mergeCell ref="A1:I2"/>
    <mergeCell ref="A37:I37"/>
  </mergeCells>
  <pageMargins left="0.70866141732283472" right="0.70866141732283472" top="0.74803149606299213" bottom="0.74803149606299213" header="0.31496062992125984" footer="0.31496062992125984"/>
  <pageSetup scale="89" firstPageNumber="204" orientation="portrait" useFirstPageNumber="1" horizontalDpi="4294967293" r:id="rId1"/>
  <headerFooter>
    <oddFooter>Page &amp;P</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3658</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3659</v>
      </c>
    </row>
    <row r="13" spans="1:14" s="267" customFormat="1" ht="18" x14ac:dyDescent="0.25"/>
    <row r="14" spans="1:14" s="267" customFormat="1" ht="18" x14ac:dyDescent="0.25">
      <c r="D14" s="273">
        <v>1.1000000000000001</v>
      </c>
      <c r="E14" s="272" t="s">
        <v>3553</v>
      </c>
      <c r="F14" s="267">
        <v>45</v>
      </c>
    </row>
    <row r="15" spans="1:14" s="267" customFormat="1" ht="18.75" x14ac:dyDescent="0.3">
      <c r="D15" s="267" t="s">
        <v>3549</v>
      </c>
      <c r="E15" s="285" t="s">
        <v>3551</v>
      </c>
      <c r="F15" s="267">
        <v>40</v>
      </c>
    </row>
    <row r="16" spans="1:14" s="267" customFormat="1" ht="18" x14ac:dyDescent="0.25">
      <c r="D16" s="267" t="s">
        <v>3550</v>
      </c>
      <c r="E16" s="272" t="s">
        <v>3552</v>
      </c>
      <c r="F16" s="267">
        <v>5</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ht="17.25" thickBot="1" x14ac:dyDescent="0.35"/>
    <row r="44" spans="4:7" s="267" customFormat="1" ht="18.75" thickBot="1" x14ac:dyDescent="0.3">
      <c r="E44" s="274" t="s">
        <v>3555</v>
      </c>
      <c r="F44" s="274" t="s">
        <v>3556</v>
      </c>
      <c r="G44" s="274" t="s">
        <v>3557</v>
      </c>
    </row>
    <row r="45" spans="4:7" s="288" customFormat="1" thickBot="1" x14ac:dyDescent="0.3">
      <c r="E45" s="275" t="s">
        <v>3660</v>
      </c>
      <c r="F45" s="275" t="s">
        <v>3627</v>
      </c>
      <c r="G45" s="275" t="s">
        <v>3660</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3661</v>
      </c>
      <c r="F75" s="275" t="s">
        <v>3627</v>
      </c>
      <c r="G75" s="275" t="s">
        <v>3661</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205" orientation="portrait" useFirstPageNumber="1" r:id="rId1"/>
  <headerFooter>
    <oddFooter>Page &amp;P</oddFooter>
  </headerFooter>
  <rowBreaks count="1" manualBreakCount="1">
    <brk id="46" max="16383"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3829</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s="267" customFormat="1" ht="18.75" thickBot="1" x14ac:dyDescent="0.3">
      <c r="E3" s="287"/>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3829</v>
      </c>
    </row>
    <row r="13" spans="1:14" s="267" customFormat="1" ht="18" x14ac:dyDescent="0.25"/>
    <row r="14" spans="1:14" s="267" customFormat="1" ht="18" x14ac:dyDescent="0.25">
      <c r="D14" s="273">
        <v>1.1000000000000001</v>
      </c>
      <c r="E14" s="272" t="s">
        <v>3553</v>
      </c>
      <c r="F14" s="267">
        <v>16</v>
      </c>
    </row>
    <row r="15" spans="1:14" s="267" customFormat="1" ht="18.75" x14ac:dyDescent="0.3">
      <c r="D15" s="267" t="s">
        <v>3549</v>
      </c>
      <c r="E15" s="285" t="s">
        <v>3551</v>
      </c>
      <c r="F15" s="267">
        <v>11</v>
      </c>
    </row>
    <row r="16" spans="1:14" s="267" customFormat="1" ht="18" x14ac:dyDescent="0.25">
      <c r="D16" s="267" t="s">
        <v>3550</v>
      </c>
      <c r="E16" s="272" t="s">
        <v>3552</v>
      </c>
      <c r="F16" s="267">
        <v>5</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ht="17.25" thickBot="1" x14ac:dyDescent="0.35">
      <c r="E45" s="283" t="s">
        <v>3830</v>
      </c>
      <c r="F45" s="283" t="s">
        <v>3546</v>
      </c>
      <c r="G45" s="283" t="s">
        <v>3830</v>
      </c>
    </row>
    <row r="48" spans="4:7" s="267" customFormat="1" ht="18" x14ac:dyDescent="0.25">
      <c r="D48" s="273">
        <v>2.1</v>
      </c>
      <c r="E48" s="267" t="s">
        <v>3842</v>
      </c>
    </row>
    <row r="72" spans="4:7" s="267" customFormat="1" ht="18" x14ac:dyDescent="0.25">
      <c r="D72" s="273">
        <v>2.2000000000000002</v>
      </c>
      <c r="E72" s="272" t="s">
        <v>3554</v>
      </c>
    </row>
    <row r="73" spans="4:7" s="267" customFormat="1" ht="18.75" thickBot="1" x14ac:dyDescent="0.3"/>
    <row r="74" spans="4:7" s="267" customFormat="1" ht="18.75" thickBot="1" x14ac:dyDescent="0.3">
      <c r="E74" s="274" t="s">
        <v>3555</v>
      </c>
      <c r="F74" s="274" t="s">
        <v>3556</v>
      </c>
      <c r="G74" s="274" t="s">
        <v>3557</v>
      </c>
    </row>
    <row r="75" spans="4:7" s="288" customFormat="1" thickBot="1" x14ac:dyDescent="0.3">
      <c r="E75" s="275" t="s">
        <v>3661</v>
      </c>
      <c r="F75" s="275" t="s">
        <v>3546</v>
      </c>
      <c r="G75" s="275" t="s">
        <v>3661</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207" orientation="portrait" useFirstPageNumber="1" r:id="rId1"/>
  <headerFooter>
    <oddFooter>Page &amp;P</oddFooter>
  </headerFooter>
  <rowBreaks count="1" manualBreakCount="1">
    <brk id="4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85" zoomScaleNormal="100" zoomScaleSheetLayoutView="85" workbookViewId="0">
      <selection activeCell="J25" sqref="J25"/>
    </sheetView>
  </sheetViews>
  <sheetFormatPr defaultColWidth="8.85546875" defaultRowHeight="15" x14ac:dyDescent="0.25"/>
  <cols>
    <col min="1" max="13" width="8.85546875" style="1"/>
    <col min="14" max="14" width="20.28515625" style="1" customWidth="1"/>
    <col min="15" max="16384" width="8.85546875" style="1"/>
  </cols>
  <sheetData>
    <row r="1" spans="1:12" ht="23.25" x14ac:dyDescent="0.35">
      <c r="A1" s="295" t="s">
        <v>3623</v>
      </c>
      <c r="B1" s="296"/>
      <c r="C1" s="296"/>
      <c r="D1" s="296"/>
      <c r="E1" s="296"/>
      <c r="F1" s="296"/>
      <c r="G1" s="296"/>
      <c r="H1" s="296"/>
      <c r="I1" s="296"/>
      <c r="J1" s="296"/>
      <c r="K1" s="297"/>
      <c r="L1" s="7"/>
    </row>
    <row r="2" spans="1:12" ht="28.5" customHeight="1" x14ac:dyDescent="0.25">
      <c r="A2" s="298"/>
      <c r="B2" s="299"/>
      <c r="C2" s="299"/>
      <c r="D2" s="299"/>
      <c r="E2" s="299"/>
      <c r="F2" s="299"/>
      <c r="G2" s="299"/>
      <c r="H2" s="299"/>
      <c r="I2" s="299"/>
      <c r="J2" s="299"/>
      <c r="K2" s="300"/>
    </row>
    <row r="3" spans="1:12" x14ac:dyDescent="0.25">
      <c r="A3" s="5"/>
      <c r="K3" s="3"/>
    </row>
    <row r="4" spans="1:12" x14ac:dyDescent="0.25">
      <c r="A4" s="5"/>
      <c r="K4" s="3"/>
    </row>
    <row r="5" spans="1:12" x14ac:dyDescent="0.25">
      <c r="A5" s="5"/>
      <c r="K5" s="3"/>
    </row>
    <row r="6" spans="1:12" x14ac:dyDescent="0.25">
      <c r="A6" s="5"/>
      <c r="K6" s="3"/>
    </row>
    <row r="7" spans="1:12" x14ac:dyDescent="0.25">
      <c r="A7" s="5"/>
      <c r="K7" s="3"/>
    </row>
    <row r="8" spans="1:12" x14ac:dyDescent="0.25">
      <c r="A8" s="5"/>
      <c r="K8" s="3"/>
    </row>
    <row r="9" spans="1:12" x14ac:dyDescent="0.25">
      <c r="A9" s="5"/>
      <c r="K9" s="3"/>
    </row>
    <row r="10" spans="1:12" x14ac:dyDescent="0.25">
      <c r="A10" s="5"/>
      <c r="K10" s="3"/>
    </row>
    <row r="11" spans="1:12" x14ac:dyDescent="0.25">
      <c r="A11" s="5"/>
      <c r="K11" s="3"/>
    </row>
    <row r="12" spans="1:12" x14ac:dyDescent="0.25">
      <c r="A12" s="5"/>
      <c r="K12" s="3"/>
    </row>
    <row r="13" spans="1:12" x14ac:dyDescent="0.25">
      <c r="A13" s="5"/>
      <c r="K13" s="3"/>
    </row>
    <row r="14" spans="1:12" x14ac:dyDescent="0.25">
      <c r="A14" s="5"/>
      <c r="K14" s="3"/>
    </row>
    <row r="15" spans="1:12" x14ac:dyDescent="0.25">
      <c r="A15" s="5"/>
      <c r="K15" s="3"/>
    </row>
    <row r="16" spans="1:12" x14ac:dyDescent="0.25">
      <c r="A16" s="5"/>
      <c r="K16" s="3"/>
    </row>
    <row r="17" spans="1:11" x14ac:dyDescent="0.25">
      <c r="A17" s="5"/>
      <c r="K17" s="3"/>
    </row>
    <row r="18" spans="1:11" x14ac:dyDescent="0.25">
      <c r="A18" s="5"/>
      <c r="K18" s="3"/>
    </row>
    <row r="19" spans="1:11" x14ac:dyDescent="0.25">
      <c r="A19" s="5"/>
      <c r="K19" s="3"/>
    </row>
    <row r="20" spans="1:11" x14ac:dyDescent="0.25">
      <c r="A20" s="5"/>
      <c r="K20" s="3"/>
    </row>
    <row r="21" spans="1:11" x14ac:dyDescent="0.25">
      <c r="A21" s="5"/>
      <c r="K21" s="3"/>
    </row>
    <row r="22" spans="1:11" x14ac:dyDescent="0.25">
      <c r="A22" s="5"/>
      <c r="K22" s="3"/>
    </row>
    <row r="23" spans="1:11" x14ac:dyDescent="0.25">
      <c r="A23" s="5"/>
      <c r="K23" s="3"/>
    </row>
    <row r="24" spans="1:11" x14ac:dyDescent="0.25">
      <c r="A24" s="5"/>
      <c r="K24" s="3"/>
    </row>
    <row r="25" spans="1:11" x14ac:dyDescent="0.25">
      <c r="A25" s="5"/>
      <c r="K25" s="3"/>
    </row>
    <row r="26" spans="1:11" x14ac:dyDescent="0.25">
      <c r="A26" s="5"/>
      <c r="K26" s="3"/>
    </row>
    <row r="27" spans="1:11" x14ac:dyDescent="0.25">
      <c r="A27" s="5"/>
      <c r="K27" s="3"/>
    </row>
    <row r="28" spans="1:11" x14ac:dyDescent="0.25">
      <c r="A28" s="5"/>
      <c r="K28" s="3"/>
    </row>
    <row r="29" spans="1:11" x14ac:dyDescent="0.25">
      <c r="A29" s="5"/>
      <c r="K29" s="3"/>
    </row>
    <row r="30" spans="1:11" x14ac:dyDescent="0.25">
      <c r="A30" s="5"/>
      <c r="K30" s="3"/>
    </row>
    <row r="31" spans="1:11" x14ac:dyDescent="0.25">
      <c r="A31" s="5"/>
      <c r="K31" s="3"/>
    </row>
    <row r="32" spans="1:11" ht="92.25" customHeight="1" x14ac:dyDescent="0.35">
      <c r="A32" s="5"/>
      <c r="B32" s="301" t="s">
        <v>1889</v>
      </c>
      <c r="C32" s="301"/>
      <c r="D32" s="301"/>
      <c r="E32" s="301"/>
      <c r="F32" s="301"/>
      <c r="G32" s="301"/>
      <c r="H32" s="301"/>
      <c r="I32" s="301"/>
      <c r="J32" s="301"/>
      <c r="K32" s="3"/>
    </row>
    <row r="33" spans="1:11" x14ac:dyDescent="0.25">
      <c r="A33" s="5"/>
      <c r="B33" s="2"/>
      <c r="C33" s="2"/>
      <c r="D33" s="2"/>
      <c r="E33" s="2"/>
      <c r="F33" s="2"/>
      <c r="G33" s="2"/>
      <c r="H33" s="2"/>
      <c r="I33" s="2"/>
      <c r="J33" s="2"/>
      <c r="K33" s="3"/>
    </row>
    <row r="34" spans="1:11" ht="60.75" customHeight="1" x14ac:dyDescent="0.35">
      <c r="A34" s="5"/>
      <c r="B34" s="301"/>
      <c r="C34" s="301"/>
      <c r="D34" s="301"/>
      <c r="E34" s="301"/>
      <c r="F34" s="301"/>
      <c r="G34" s="301"/>
      <c r="H34" s="301"/>
      <c r="I34" s="301"/>
      <c r="J34" s="301"/>
      <c r="K34" s="3"/>
    </row>
    <row r="35" spans="1:11" x14ac:dyDescent="0.25">
      <c r="A35" s="5"/>
      <c r="B35" s="2"/>
      <c r="C35" s="2"/>
      <c r="D35" s="2"/>
      <c r="E35" s="2"/>
      <c r="F35" s="2"/>
      <c r="G35" s="2"/>
      <c r="H35" s="2"/>
      <c r="I35" s="2"/>
      <c r="J35" s="2"/>
      <c r="K35" s="3"/>
    </row>
    <row r="36" spans="1:11" ht="23.25" customHeight="1" x14ac:dyDescent="0.35">
      <c r="A36" s="6"/>
      <c r="B36" s="302" t="s">
        <v>54</v>
      </c>
      <c r="C36" s="302"/>
      <c r="D36" s="302"/>
      <c r="E36" s="302"/>
      <c r="F36" s="302"/>
      <c r="G36" s="302"/>
      <c r="H36" s="302"/>
      <c r="I36" s="302"/>
      <c r="J36" s="302"/>
      <c r="K36" s="4"/>
    </row>
  </sheetData>
  <mergeCells count="4">
    <mergeCell ref="B32:J32"/>
    <mergeCell ref="B36:J36"/>
    <mergeCell ref="B34:J34"/>
    <mergeCell ref="A1:K2"/>
  </mergeCells>
  <pageMargins left="0.70866141732283472" right="0.70866141732283472" top="0.74803149606299213" bottom="0.74803149606299213" header="0.31496062992125984" footer="0.31496062992125984"/>
  <pageSetup scale="90" firstPageNumber="4" orientation="portrait" useFirstPageNumber="1" r:id="rId1"/>
  <headerFooter>
    <oddFooter>Page &amp;P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49"/>
  <sheetViews>
    <sheetView view="pageBreakPreview" zoomScaleNormal="100" zoomScaleSheetLayoutView="100" workbookViewId="0">
      <pane ySplit="6" topLeftCell="A7" activePane="bottomLeft" state="frozen"/>
      <selection sqref="A1:I2"/>
      <selection pane="bottomLeft" activeCell="A7" sqref="A7"/>
    </sheetView>
  </sheetViews>
  <sheetFormatPr defaultColWidth="13.42578125" defaultRowHeight="12" x14ac:dyDescent="0.25"/>
  <cols>
    <col min="1" max="1" width="13.42578125" style="18"/>
    <col min="2" max="2" width="0" style="18" hidden="1" customWidth="1"/>
    <col min="3" max="3" width="29.140625" style="18" hidden="1" customWidth="1"/>
    <col min="4" max="4" width="16.7109375" style="18" customWidth="1"/>
    <col min="5" max="5" width="13.42578125" style="18"/>
    <col min="6" max="6" width="0" style="18" hidden="1" customWidth="1"/>
    <col min="7" max="9" width="13.42578125" style="18"/>
    <col min="10" max="10" width="0" style="18" hidden="1" customWidth="1"/>
    <col min="11" max="11" width="14.5703125" style="18" hidden="1" customWidth="1"/>
    <col min="12" max="12" width="0" style="18" hidden="1" customWidth="1"/>
    <col min="13" max="13" width="14.7109375" style="18" hidden="1" customWidth="1"/>
    <col min="14" max="14" width="0" style="18" hidden="1" customWidth="1"/>
    <col min="15" max="15" width="20.28515625" style="18" hidden="1" customWidth="1"/>
    <col min="16" max="20" width="0" style="18" hidden="1" customWidth="1"/>
    <col min="21" max="22" width="13.42578125" style="135" customWidth="1"/>
    <col min="23" max="23" width="11" style="135" customWidth="1"/>
    <col min="24" max="24" width="13.42578125" style="135"/>
    <col min="25" max="25" width="13.42578125" style="18"/>
    <col min="26" max="26" width="10.42578125" style="135" customWidth="1"/>
    <col min="27" max="27" width="12.140625" style="135" customWidth="1"/>
    <col min="28" max="16384" width="13.42578125" style="18"/>
  </cols>
  <sheetData>
    <row r="1" spans="1:27" s="141" customFormat="1" ht="15" customHeight="1" x14ac:dyDescent="0.25">
      <c r="A1" s="313" t="s">
        <v>2573</v>
      </c>
      <c r="B1" s="313"/>
      <c r="C1" s="313"/>
      <c r="D1" s="313"/>
      <c r="E1" s="313"/>
      <c r="F1" s="313"/>
      <c r="G1" s="313"/>
      <c r="H1" s="313"/>
      <c r="I1" s="313"/>
      <c r="J1" s="313"/>
      <c r="K1" s="313"/>
      <c r="L1" s="313"/>
      <c r="M1" s="313"/>
      <c r="N1" s="313"/>
      <c r="O1" s="313"/>
      <c r="P1" s="313"/>
      <c r="Q1" s="313"/>
      <c r="R1" s="313"/>
      <c r="S1" s="313"/>
      <c r="T1" s="313"/>
      <c r="U1" s="137"/>
      <c r="V1" s="146"/>
      <c r="W1" s="140"/>
      <c r="X1" s="137"/>
      <c r="Y1" s="138"/>
      <c r="Z1" s="140"/>
      <c r="AA1" s="140"/>
    </row>
    <row r="2" spans="1:27" s="141" customFormat="1" ht="18" customHeight="1" x14ac:dyDescent="0.25">
      <c r="A2" s="313" t="s">
        <v>369</v>
      </c>
      <c r="B2" s="313"/>
      <c r="C2" s="313"/>
      <c r="D2" s="313"/>
      <c r="E2" s="313"/>
      <c r="F2" s="313"/>
      <c r="G2" s="313"/>
      <c r="H2" s="313"/>
      <c r="I2" s="313"/>
      <c r="J2" s="313"/>
      <c r="K2" s="313"/>
      <c r="L2" s="313"/>
      <c r="M2" s="313"/>
      <c r="N2" s="313"/>
      <c r="O2" s="313"/>
      <c r="P2" s="313"/>
      <c r="Q2" s="313"/>
      <c r="R2" s="313"/>
      <c r="S2" s="313"/>
      <c r="T2" s="313"/>
      <c r="U2" s="137"/>
      <c r="V2" s="146"/>
      <c r="W2" s="140"/>
      <c r="X2" s="137"/>
      <c r="Y2" s="138"/>
      <c r="Z2" s="140"/>
      <c r="AA2" s="140"/>
    </row>
    <row r="3" spans="1:27" s="141" customFormat="1" ht="30" customHeight="1" x14ac:dyDescent="0.25">
      <c r="A3" s="313" t="s">
        <v>0</v>
      </c>
      <c r="B3" s="313" t="s">
        <v>1</v>
      </c>
      <c r="C3" s="313" t="s">
        <v>55</v>
      </c>
      <c r="D3" s="313" t="s">
        <v>113</v>
      </c>
      <c r="E3" s="313" t="s">
        <v>59</v>
      </c>
      <c r="F3" s="313" t="s">
        <v>2</v>
      </c>
      <c r="G3" s="313" t="s">
        <v>6</v>
      </c>
      <c r="H3" s="313" t="s">
        <v>3</v>
      </c>
      <c r="I3" s="313" t="s">
        <v>4</v>
      </c>
      <c r="J3" s="313"/>
      <c r="K3" s="313"/>
      <c r="L3" s="313"/>
      <c r="M3" s="313"/>
      <c r="N3" s="313"/>
      <c r="O3" s="313"/>
      <c r="P3" s="313"/>
      <c r="Q3" s="313" t="s">
        <v>5</v>
      </c>
      <c r="R3" s="313" t="s">
        <v>6</v>
      </c>
      <c r="S3" s="310" t="s">
        <v>351</v>
      </c>
      <c r="T3" s="313" t="s">
        <v>58</v>
      </c>
      <c r="U3" s="314" t="s">
        <v>2684</v>
      </c>
      <c r="V3" s="314" t="s">
        <v>2655</v>
      </c>
      <c r="W3" s="314" t="s">
        <v>2652</v>
      </c>
      <c r="X3" s="314" t="s">
        <v>2685</v>
      </c>
      <c r="Y3" s="313" t="s">
        <v>5</v>
      </c>
      <c r="Z3" s="314" t="s">
        <v>2686</v>
      </c>
      <c r="AA3" s="317" t="s">
        <v>2653</v>
      </c>
    </row>
    <row r="4" spans="1:27" s="141" customFormat="1" ht="40.5" customHeight="1" x14ac:dyDescent="0.25">
      <c r="A4" s="313"/>
      <c r="B4" s="313"/>
      <c r="C4" s="313"/>
      <c r="D4" s="313"/>
      <c r="E4" s="313"/>
      <c r="F4" s="313"/>
      <c r="G4" s="313"/>
      <c r="H4" s="313"/>
      <c r="I4" s="313" t="s">
        <v>7</v>
      </c>
      <c r="J4" s="313"/>
      <c r="K4" s="313" t="s">
        <v>8</v>
      </c>
      <c r="L4" s="313"/>
      <c r="M4" s="313" t="s">
        <v>9</v>
      </c>
      <c r="N4" s="313"/>
      <c r="O4" s="313" t="s">
        <v>10</v>
      </c>
      <c r="P4" s="313"/>
      <c r="Q4" s="313"/>
      <c r="R4" s="313"/>
      <c r="S4" s="311"/>
      <c r="T4" s="313"/>
      <c r="U4" s="315"/>
      <c r="V4" s="315"/>
      <c r="W4" s="315"/>
      <c r="X4" s="315"/>
      <c r="Y4" s="313"/>
      <c r="Z4" s="315"/>
      <c r="AA4" s="318"/>
    </row>
    <row r="5" spans="1:27" s="141" customFormat="1" x14ac:dyDescent="0.25">
      <c r="A5" s="313"/>
      <c r="B5" s="313"/>
      <c r="C5" s="313"/>
      <c r="D5" s="313"/>
      <c r="E5" s="313"/>
      <c r="F5" s="313"/>
      <c r="G5" s="313"/>
      <c r="H5" s="313"/>
      <c r="I5" s="313" t="s">
        <v>11</v>
      </c>
      <c r="J5" s="313"/>
      <c r="K5" s="313" t="s">
        <v>12</v>
      </c>
      <c r="L5" s="313"/>
      <c r="M5" s="313" t="s">
        <v>13</v>
      </c>
      <c r="N5" s="313"/>
      <c r="O5" s="313" t="s">
        <v>14</v>
      </c>
      <c r="P5" s="313"/>
      <c r="Q5" s="313"/>
      <c r="R5" s="313"/>
      <c r="S5" s="311"/>
      <c r="T5" s="313"/>
      <c r="U5" s="315"/>
      <c r="V5" s="315"/>
      <c r="W5" s="315"/>
      <c r="X5" s="315"/>
      <c r="Y5" s="313"/>
      <c r="Z5" s="315"/>
      <c r="AA5" s="318"/>
    </row>
    <row r="6" spans="1:27" s="141" customFormat="1" ht="18.75" customHeight="1" x14ac:dyDescent="0.25">
      <c r="A6" s="313"/>
      <c r="B6" s="313"/>
      <c r="C6" s="313"/>
      <c r="D6" s="313"/>
      <c r="E6" s="313"/>
      <c r="F6" s="313"/>
      <c r="G6" s="313"/>
      <c r="H6" s="313"/>
      <c r="I6" s="139" t="s">
        <v>15</v>
      </c>
      <c r="J6" s="139" t="s">
        <v>16</v>
      </c>
      <c r="K6" s="139" t="s">
        <v>15</v>
      </c>
      <c r="L6" s="139" t="s">
        <v>16</v>
      </c>
      <c r="M6" s="139" t="s">
        <v>15</v>
      </c>
      <c r="N6" s="139" t="s">
        <v>16</v>
      </c>
      <c r="O6" s="139" t="s">
        <v>15</v>
      </c>
      <c r="P6" s="139" t="s">
        <v>16</v>
      </c>
      <c r="Q6" s="313"/>
      <c r="R6" s="313"/>
      <c r="S6" s="312"/>
      <c r="T6" s="313"/>
      <c r="U6" s="316"/>
      <c r="V6" s="316"/>
      <c r="W6" s="316"/>
      <c r="X6" s="316"/>
      <c r="Y6" s="313"/>
      <c r="Z6" s="316"/>
      <c r="AA6" s="319"/>
    </row>
    <row r="7" spans="1:27" ht="96" x14ac:dyDescent="0.25">
      <c r="A7" s="18" t="s">
        <v>2096</v>
      </c>
      <c r="B7" s="18" t="s">
        <v>45</v>
      </c>
      <c r="C7" s="18" t="s">
        <v>112</v>
      </c>
      <c r="D7" s="9" t="s">
        <v>2626</v>
      </c>
      <c r="E7" s="18" t="s">
        <v>61</v>
      </c>
      <c r="F7" s="18" t="s">
        <v>17</v>
      </c>
      <c r="G7" s="18" t="s">
        <v>40</v>
      </c>
      <c r="H7" s="18" t="s">
        <v>114</v>
      </c>
      <c r="I7" s="18" t="s">
        <v>115</v>
      </c>
      <c r="J7" s="182">
        <v>875000</v>
      </c>
      <c r="K7" s="18" t="s">
        <v>116</v>
      </c>
      <c r="L7" s="18" t="s">
        <v>1509</v>
      </c>
      <c r="M7" s="18" t="s">
        <v>117</v>
      </c>
      <c r="N7" s="18" t="s">
        <v>1510</v>
      </c>
      <c r="O7" s="18" t="s">
        <v>2078</v>
      </c>
      <c r="P7" s="18" t="s">
        <v>1511</v>
      </c>
      <c r="Q7" s="9" t="s">
        <v>119</v>
      </c>
      <c r="R7" s="18" t="s">
        <v>40</v>
      </c>
      <c r="S7" s="18" t="s">
        <v>352</v>
      </c>
      <c r="T7" s="18" t="s">
        <v>118</v>
      </c>
      <c r="U7" s="134" t="s">
        <v>3538</v>
      </c>
      <c r="V7" s="231" t="s">
        <v>3538</v>
      </c>
      <c r="W7" s="134" t="s">
        <v>3538</v>
      </c>
      <c r="X7" s="134" t="s">
        <v>3538</v>
      </c>
      <c r="Y7" s="9" t="s">
        <v>119</v>
      </c>
      <c r="Z7" s="134" t="s">
        <v>3538</v>
      </c>
      <c r="AA7" s="134" t="s">
        <v>3538</v>
      </c>
    </row>
    <row r="8" spans="1:27" ht="156" x14ac:dyDescent="0.25">
      <c r="A8" s="18" t="s">
        <v>2097</v>
      </c>
      <c r="B8" s="18" t="s">
        <v>45</v>
      </c>
      <c r="C8" s="18" t="s">
        <v>120</v>
      </c>
      <c r="D8" s="9" t="s">
        <v>2626</v>
      </c>
      <c r="E8" s="18" t="s">
        <v>18</v>
      </c>
      <c r="F8" s="18" t="s">
        <v>62</v>
      </c>
      <c r="G8" s="18" t="s">
        <v>1262</v>
      </c>
      <c r="H8" s="18" t="s">
        <v>63</v>
      </c>
      <c r="I8" s="18" t="s">
        <v>121</v>
      </c>
      <c r="J8" s="18" t="s">
        <v>1262</v>
      </c>
      <c r="K8" s="18" t="s">
        <v>64</v>
      </c>
      <c r="L8" s="18" t="s">
        <v>1262</v>
      </c>
      <c r="M8" s="18" t="s">
        <v>65</v>
      </c>
      <c r="N8" s="18" t="s">
        <v>1262</v>
      </c>
      <c r="O8" s="18" t="s">
        <v>1262</v>
      </c>
      <c r="P8" s="18" t="s">
        <v>1262</v>
      </c>
      <c r="Q8" s="18" t="s">
        <v>1464</v>
      </c>
      <c r="R8" s="18" t="s">
        <v>1262</v>
      </c>
      <c r="S8" s="18" t="s">
        <v>1262</v>
      </c>
      <c r="T8" s="18" t="s">
        <v>1262</v>
      </c>
      <c r="U8" s="134" t="s">
        <v>3538</v>
      </c>
      <c r="V8" s="231" t="s">
        <v>3538</v>
      </c>
      <c r="W8" s="134" t="s">
        <v>3538</v>
      </c>
      <c r="X8" s="134" t="s">
        <v>3538</v>
      </c>
      <c r="Y8" s="18" t="s">
        <v>1464</v>
      </c>
      <c r="Z8" s="134" t="s">
        <v>3538</v>
      </c>
      <c r="AA8" s="134" t="s">
        <v>3538</v>
      </c>
    </row>
    <row r="9" spans="1:27" ht="96" x14ac:dyDescent="0.25">
      <c r="A9" s="18" t="s">
        <v>2100</v>
      </c>
      <c r="B9" s="18" t="s">
        <v>45</v>
      </c>
      <c r="C9" s="185" t="s">
        <v>124</v>
      </c>
      <c r="D9" s="9" t="s">
        <v>2626</v>
      </c>
      <c r="E9" s="18" t="s">
        <v>75</v>
      </c>
      <c r="F9" s="21" t="s">
        <v>19</v>
      </c>
      <c r="G9" s="21">
        <v>18</v>
      </c>
      <c r="H9" s="21" t="s">
        <v>125</v>
      </c>
      <c r="I9" s="21" t="s">
        <v>76</v>
      </c>
      <c r="J9" s="18" t="s">
        <v>1262</v>
      </c>
      <c r="K9" s="18" t="s">
        <v>77</v>
      </c>
      <c r="L9" s="18" t="s">
        <v>1262</v>
      </c>
      <c r="M9" s="18" t="s">
        <v>78</v>
      </c>
      <c r="N9" s="18" t="s">
        <v>1262</v>
      </c>
      <c r="O9" s="18" t="s">
        <v>79</v>
      </c>
      <c r="P9" s="18" t="s">
        <v>1262</v>
      </c>
      <c r="Q9" s="21" t="s">
        <v>1508</v>
      </c>
      <c r="R9" s="18">
        <v>18</v>
      </c>
      <c r="S9" s="18" t="s">
        <v>352</v>
      </c>
      <c r="T9" s="18" t="s">
        <v>1262</v>
      </c>
      <c r="U9" s="134" t="s">
        <v>3538</v>
      </c>
      <c r="V9" s="231" t="s">
        <v>3538</v>
      </c>
      <c r="W9" s="134" t="s">
        <v>3538</v>
      </c>
      <c r="X9" s="134" t="s">
        <v>3538</v>
      </c>
      <c r="Y9" s="21" t="s">
        <v>1508</v>
      </c>
      <c r="Z9" s="134" t="s">
        <v>3538</v>
      </c>
      <c r="AA9" s="134" t="s">
        <v>3538</v>
      </c>
    </row>
    <row r="10" spans="1:27" ht="120" x14ac:dyDescent="0.25">
      <c r="A10" s="18" t="s">
        <v>2101</v>
      </c>
      <c r="B10" s="18" t="s">
        <v>45</v>
      </c>
      <c r="C10" s="18" t="s">
        <v>127</v>
      </c>
      <c r="D10" s="9" t="s">
        <v>2626</v>
      </c>
      <c r="E10" s="18" t="s">
        <v>83</v>
      </c>
      <c r="F10" s="18" t="s">
        <v>20</v>
      </c>
      <c r="G10" s="18" t="s">
        <v>40</v>
      </c>
      <c r="H10" s="18" t="s">
        <v>84</v>
      </c>
      <c r="I10" s="18" t="s">
        <v>1890</v>
      </c>
      <c r="J10" s="18" t="s">
        <v>1268</v>
      </c>
      <c r="K10" s="18" t="s">
        <v>128</v>
      </c>
      <c r="L10" s="18" t="s">
        <v>1267</v>
      </c>
      <c r="M10" s="18" t="s">
        <v>129</v>
      </c>
      <c r="N10" s="18" t="s">
        <v>1891</v>
      </c>
      <c r="O10" s="18" t="s">
        <v>85</v>
      </c>
      <c r="P10" s="18" t="s">
        <v>70</v>
      </c>
      <c r="Q10" s="21" t="s">
        <v>70</v>
      </c>
      <c r="R10" s="18" t="s">
        <v>86</v>
      </c>
      <c r="S10" s="18" t="s">
        <v>352</v>
      </c>
      <c r="T10" s="18" t="s">
        <v>1263</v>
      </c>
      <c r="U10" s="134" t="s">
        <v>3538</v>
      </c>
      <c r="V10" s="231" t="s">
        <v>3538</v>
      </c>
      <c r="W10" s="134" t="s">
        <v>3538</v>
      </c>
      <c r="X10" s="134" t="s">
        <v>3538</v>
      </c>
      <c r="Y10" s="21" t="s">
        <v>70</v>
      </c>
      <c r="Z10" s="134" t="s">
        <v>3538</v>
      </c>
      <c r="AA10" s="134" t="s">
        <v>3538</v>
      </c>
    </row>
    <row r="11" spans="1:27" ht="72" x14ac:dyDescent="0.25">
      <c r="A11" s="18" t="s">
        <v>2102</v>
      </c>
      <c r="B11" s="18" t="s">
        <v>45</v>
      </c>
      <c r="C11" s="18" t="s">
        <v>127</v>
      </c>
      <c r="D11" s="9" t="s">
        <v>2626</v>
      </c>
      <c r="E11" s="18" t="s">
        <v>2590</v>
      </c>
      <c r="F11" s="18" t="s">
        <v>130</v>
      </c>
      <c r="G11" s="18" t="s">
        <v>1262</v>
      </c>
      <c r="H11" s="18" t="s">
        <v>131</v>
      </c>
      <c r="I11" s="18" t="s">
        <v>87</v>
      </c>
      <c r="J11" s="18" t="s">
        <v>1267</v>
      </c>
      <c r="K11" s="18" t="s">
        <v>88</v>
      </c>
      <c r="L11" s="18" t="s">
        <v>70</v>
      </c>
      <c r="M11" s="18" t="s">
        <v>87</v>
      </c>
      <c r="N11" s="18" t="s">
        <v>1267</v>
      </c>
      <c r="O11" s="18" t="s">
        <v>1269</v>
      </c>
      <c r="P11" s="18" t="s">
        <v>1262</v>
      </c>
      <c r="Q11" s="21" t="s">
        <v>89</v>
      </c>
      <c r="R11" s="18" t="s">
        <v>1262</v>
      </c>
      <c r="S11" s="18" t="s">
        <v>352</v>
      </c>
      <c r="T11" s="18" t="s">
        <v>1263</v>
      </c>
      <c r="U11" s="134" t="s">
        <v>3538</v>
      </c>
      <c r="V11" s="231" t="s">
        <v>3538</v>
      </c>
      <c r="W11" s="134" t="s">
        <v>3538</v>
      </c>
      <c r="X11" s="134" t="s">
        <v>3538</v>
      </c>
      <c r="Y11" s="21" t="s">
        <v>89</v>
      </c>
      <c r="Z11" s="134" t="s">
        <v>3538</v>
      </c>
      <c r="AA11" s="134" t="s">
        <v>3538</v>
      </c>
    </row>
    <row r="12" spans="1:27" ht="60" x14ac:dyDescent="0.25">
      <c r="A12" s="18" t="s">
        <v>2103</v>
      </c>
      <c r="B12" s="18" t="s">
        <v>45</v>
      </c>
      <c r="C12" s="18" t="s">
        <v>126</v>
      </c>
      <c r="D12" s="9" t="s">
        <v>2626</v>
      </c>
      <c r="E12" s="18" t="s">
        <v>21</v>
      </c>
      <c r="F12" s="18" t="s">
        <v>22</v>
      </c>
      <c r="G12" s="18" t="s">
        <v>1262</v>
      </c>
      <c r="H12" s="18" t="s">
        <v>132</v>
      </c>
      <c r="I12" s="18" t="s">
        <v>90</v>
      </c>
      <c r="J12" s="18" t="s">
        <v>1262</v>
      </c>
      <c r="K12" s="18" t="s">
        <v>91</v>
      </c>
      <c r="L12" s="18" t="s">
        <v>1262</v>
      </c>
      <c r="M12" s="18" t="s">
        <v>133</v>
      </c>
      <c r="N12" s="18" t="s">
        <v>1270</v>
      </c>
      <c r="O12" s="18" t="s">
        <v>1262</v>
      </c>
      <c r="P12" s="18" t="s">
        <v>1262</v>
      </c>
      <c r="Q12" s="9" t="s">
        <v>1507</v>
      </c>
      <c r="R12" s="18" t="s">
        <v>1262</v>
      </c>
      <c r="S12" s="18" t="s">
        <v>352</v>
      </c>
      <c r="T12" s="18" t="s">
        <v>1264</v>
      </c>
      <c r="U12" s="134" t="s">
        <v>3538</v>
      </c>
      <c r="V12" s="231" t="s">
        <v>3538</v>
      </c>
      <c r="W12" s="134" t="s">
        <v>3538</v>
      </c>
      <c r="X12" s="134" t="s">
        <v>3538</v>
      </c>
      <c r="Y12" s="9" t="s">
        <v>1507</v>
      </c>
      <c r="Z12" s="134" t="s">
        <v>3538</v>
      </c>
      <c r="AA12" s="134" t="s">
        <v>3538</v>
      </c>
    </row>
    <row r="13" spans="1:27" ht="216" x14ac:dyDescent="0.25">
      <c r="A13" s="18" t="s">
        <v>2104</v>
      </c>
      <c r="B13" s="18" t="s">
        <v>45</v>
      </c>
      <c r="C13" s="176" t="s">
        <v>134</v>
      </c>
      <c r="D13" s="9" t="s">
        <v>2627</v>
      </c>
      <c r="E13" s="18" t="s">
        <v>92</v>
      </c>
      <c r="F13" s="18" t="s">
        <v>93</v>
      </c>
      <c r="G13" s="18" t="s">
        <v>40</v>
      </c>
      <c r="H13" s="18" t="s">
        <v>135</v>
      </c>
      <c r="I13" s="18" t="s">
        <v>94</v>
      </c>
      <c r="J13" s="18" t="s">
        <v>1262</v>
      </c>
      <c r="K13" s="18" t="s">
        <v>136</v>
      </c>
      <c r="L13" s="18" t="s">
        <v>1262</v>
      </c>
      <c r="M13" s="18" t="s">
        <v>137</v>
      </c>
      <c r="N13" s="18" t="s">
        <v>1267</v>
      </c>
      <c r="O13" s="18" t="s">
        <v>2074</v>
      </c>
      <c r="P13" s="18" t="s">
        <v>70</v>
      </c>
      <c r="Q13" s="21" t="s">
        <v>70</v>
      </c>
      <c r="R13" s="18" t="s">
        <v>86</v>
      </c>
      <c r="S13" s="18" t="s">
        <v>352</v>
      </c>
      <c r="T13" s="18" t="s">
        <v>1263</v>
      </c>
      <c r="U13" s="134" t="s">
        <v>3538</v>
      </c>
      <c r="V13" s="231" t="s">
        <v>3538</v>
      </c>
      <c r="W13" s="134" t="s">
        <v>3538</v>
      </c>
      <c r="X13" s="134" t="s">
        <v>3538</v>
      </c>
      <c r="Y13" s="21" t="s">
        <v>70</v>
      </c>
      <c r="Z13" s="134" t="s">
        <v>3538</v>
      </c>
      <c r="AA13" s="134" t="s">
        <v>3538</v>
      </c>
    </row>
    <row r="14" spans="1:27" ht="144" x14ac:dyDescent="0.25">
      <c r="A14" s="18" t="s">
        <v>2105</v>
      </c>
      <c r="B14" s="18" t="s">
        <v>45</v>
      </c>
      <c r="C14" s="18" t="s">
        <v>138</v>
      </c>
      <c r="D14" s="9" t="s">
        <v>2627</v>
      </c>
      <c r="E14" s="18" t="s">
        <v>92</v>
      </c>
      <c r="F14" s="18" t="s">
        <v>60</v>
      </c>
      <c r="G14" s="18" t="s">
        <v>40</v>
      </c>
      <c r="H14" s="18" t="s">
        <v>95</v>
      </c>
      <c r="I14" s="18" t="s">
        <v>96</v>
      </c>
      <c r="J14" s="18" t="s">
        <v>1262</v>
      </c>
      <c r="K14" s="18" t="s">
        <v>98</v>
      </c>
      <c r="L14" s="18" t="s">
        <v>1262</v>
      </c>
      <c r="M14" s="18" t="s">
        <v>98</v>
      </c>
      <c r="N14" s="18" t="s">
        <v>1262</v>
      </c>
      <c r="O14" s="18" t="s">
        <v>97</v>
      </c>
      <c r="P14" s="18" t="s">
        <v>1262</v>
      </c>
      <c r="Q14" s="21" t="s">
        <v>1464</v>
      </c>
      <c r="R14" s="18" t="s">
        <v>86</v>
      </c>
      <c r="S14" s="18" t="s">
        <v>1262</v>
      </c>
      <c r="T14" s="18" t="s">
        <v>1262</v>
      </c>
      <c r="U14" s="134" t="s">
        <v>3538</v>
      </c>
      <c r="V14" s="231" t="s">
        <v>3538</v>
      </c>
      <c r="W14" s="134" t="s">
        <v>3538</v>
      </c>
      <c r="X14" s="134" t="s">
        <v>3538</v>
      </c>
      <c r="Y14" s="21" t="s">
        <v>1464</v>
      </c>
      <c r="Z14" s="134" t="s">
        <v>3538</v>
      </c>
      <c r="AA14" s="134" t="s">
        <v>3538</v>
      </c>
    </row>
    <row r="15" spans="1:27" ht="120" x14ac:dyDescent="0.25">
      <c r="A15" s="18" t="s">
        <v>2106</v>
      </c>
      <c r="B15" s="18" t="s">
        <v>45</v>
      </c>
      <c r="C15" s="18" t="s">
        <v>139</v>
      </c>
      <c r="D15" s="9" t="s">
        <v>2627</v>
      </c>
      <c r="E15" s="18" t="s">
        <v>99</v>
      </c>
      <c r="F15" s="18" t="s">
        <v>100</v>
      </c>
      <c r="G15" s="18" t="s">
        <v>40</v>
      </c>
      <c r="H15" s="18" t="s">
        <v>101</v>
      </c>
      <c r="I15" s="18" t="s">
        <v>102</v>
      </c>
      <c r="J15" s="18" t="s">
        <v>1267</v>
      </c>
      <c r="K15" s="18" t="s">
        <v>102</v>
      </c>
      <c r="L15" s="18" t="s">
        <v>70</v>
      </c>
      <c r="M15" s="18" t="s">
        <v>102</v>
      </c>
      <c r="N15" s="18" t="s">
        <v>1892</v>
      </c>
      <c r="O15" s="18" t="s">
        <v>102</v>
      </c>
      <c r="P15" s="18" t="s">
        <v>89</v>
      </c>
      <c r="Q15" s="21" t="s">
        <v>89</v>
      </c>
      <c r="R15" s="18" t="s">
        <v>86</v>
      </c>
      <c r="S15" s="18" t="s">
        <v>352</v>
      </c>
      <c r="T15" s="18" t="s">
        <v>1263</v>
      </c>
      <c r="U15" s="134" t="s">
        <v>3538</v>
      </c>
      <c r="V15" s="231" t="s">
        <v>3538</v>
      </c>
      <c r="W15" s="134" t="s">
        <v>3538</v>
      </c>
      <c r="X15" s="134" t="s">
        <v>3538</v>
      </c>
      <c r="Y15" s="21" t="s">
        <v>89</v>
      </c>
      <c r="Z15" s="134" t="s">
        <v>3538</v>
      </c>
      <c r="AA15" s="134" t="s">
        <v>3538</v>
      </c>
    </row>
    <row r="16" spans="1:27" ht="180" x14ac:dyDescent="0.25">
      <c r="A16" s="18" t="s">
        <v>2107</v>
      </c>
      <c r="B16" s="18" t="s">
        <v>45</v>
      </c>
      <c r="C16" s="18" t="s">
        <v>140</v>
      </c>
      <c r="D16" s="9" t="s">
        <v>2627</v>
      </c>
      <c r="E16" s="18" t="s">
        <v>23</v>
      </c>
      <c r="F16" s="18" t="s">
        <v>24</v>
      </c>
      <c r="G16" s="18" t="s">
        <v>40</v>
      </c>
      <c r="H16" s="18" t="s">
        <v>103</v>
      </c>
      <c r="I16" s="18" t="s">
        <v>2591</v>
      </c>
      <c r="J16" s="18" t="s">
        <v>1262</v>
      </c>
      <c r="K16" s="18" t="s">
        <v>2592</v>
      </c>
      <c r="L16" s="18" t="s">
        <v>1262</v>
      </c>
      <c r="M16" s="18" t="s">
        <v>2593</v>
      </c>
      <c r="N16" s="18" t="s">
        <v>1262</v>
      </c>
      <c r="O16" s="18" t="s">
        <v>2594</v>
      </c>
      <c r="P16" s="18" t="s">
        <v>1262</v>
      </c>
      <c r="Q16" s="18" t="s">
        <v>1464</v>
      </c>
      <c r="R16" s="18" t="s">
        <v>86</v>
      </c>
      <c r="S16" s="18" t="s">
        <v>1262</v>
      </c>
      <c r="T16" s="18" t="s">
        <v>1262</v>
      </c>
      <c r="U16" s="134" t="s">
        <v>3538</v>
      </c>
      <c r="V16" s="231" t="s">
        <v>3538</v>
      </c>
      <c r="W16" s="134" t="s">
        <v>3538</v>
      </c>
      <c r="X16" s="134" t="s">
        <v>3538</v>
      </c>
      <c r="Y16" s="18" t="s">
        <v>1464</v>
      </c>
      <c r="Z16" s="134" t="s">
        <v>3538</v>
      </c>
      <c r="AA16" s="134" t="s">
        <v>3538</v>
      </c>
    </row>
    <row r="17" spans="1:27" ht="96" x14ac:dyDescent="0.25">
      <c r="A17" s="18" t="s">
        <v>2113</v>
      </c>
      <c r="B17" s="18" t="s">
        <v>45</v>
      </c>
      <c r="C17" s="18" t="s">
        <v>148</v>
      </c>
      <c r="D17" s="9" t="s">
        <v>2626</v>
      </c>
      <c r="E17" s="9" t="s">
        <v>38</v>
      </c>
      <c r="F17" s="9" t="s">
        <v>39</v>
      </c>
      <c r="G17" s="9" t="s">
        <v>1262</v>
      </c>
      <c r="H17" s="9" t="s">
        <v>143</v>
      </c>
      <c r="I17" s="18" t="s">
        <v>144</v>
      </c>
      <c r="K17" s="18" t="s">
        <v>145</v>
      </c>
      <c r="M17" s="18" t="s">
        <v>111</v>
      </c>
      <c r="O17" s="18" t="s">
        <v>111</v>
      </c>
      <c r="Q17" s="21" t="s">
        <v>1464</v>
      </c>
      <c r="R17" s="18" t="s">
        <v>1262</v>
      </c>
      <c r="S17" s="18" t="s">
        <v>1262</v>
      </c>
      <c r="T17" s="18" t="s">
        <v>1262</v>
      </c>
      <c r="U17" s="134" t="s">
        <v>3538</v>
      </c>
      <c r="V17" s="231" t="s">
        <v>3538</v>
      </c>
      <c r="W17" s="134" t="s">
        <v>3538</v>
      </c>
      <c r="X17" s="134" t="s">
        <v>3538</v>
      </c>
      <c r="Y17" s="21" t="s">
        <v>1464</v>
      </c>
      <c r="Z17" s="134" t="s">
        <v>3538</v>
      </c>
      <c r="AA17" s="134" t="s">
        <v>3538</v>
      </c>
    </row>
    <row r="18" spans="1:27" ht="180" x14ac:dyDescent="0.25">
      <c r="A18" s="18" t="s">
        <v>2114</v>
      </c>
      <c r="B18" s="18" t="s">
        <v>45</v>
      </c>
      <c r="C18" s="18" t="s">
        <v>149</v>
      </c>
      <c r="D18" s="9" t="s">
        <v>2627</v>
      </c>
      <c r="E18" s="9" t="s">
        <v>25</v>
      </c>
      <c r="F18" s="9" t="s">
        <v>26</v>
      </c>
      <c r="G18" s="9" t="s">
        <v>40</v>
      </c>
      <c r="H18" s="9" t="s">
        <v>104</v>
      </c>
      <c r="I18" s="9" t="s">
        <v>2595</v>
      </c>
      <c r="J18" s="9" t="s">
        <v>1271</v>
      </c>
      <c r="K18" s="9" t="s">
        <v>2596</v>
      </c>
      <c r="L18" s="9" t="s">
        <v>1895</v>
      </c>
      <c r="M18" s="9" t="s">
        <v>2597</v>
      </c>
      <c r="N18" s="9" t="s">
        <v>1896</v>
      </c>
      <c r="O18" s="9" t="s">
        <v>2598</v>
      </c>
      <c r="P18" s="18" t="s">
        <v>105</v>
      </c>
      <c r="Q18" s="21" t="s">
        <v>105</v>
      </c>
      <c r="R18" s="18" t="s">
        <v>86</v>
      </c>
      <c r="S18" s="18" t="s">
        <v>353</v>
      </c>
      <c r="T18" s="18" t="s">
        <v>636</v>
      </c>
      <c r="U18" s="134" t="s">
        <v>3538</v>
      </c>
      <c r="V18" s="231" t="s">
        <v>3538</v>
      </c>
      <c r="W18" s="134" t="s">
        <v>3538</v>
      </c>
      <c r="X18" s="134" t="s">
        <v>3538</v>
      </c>
      <c r="Y18" s="21" t="s">
        <v>105</v>
      </c>
      <c r="Z18" s="134" t="s">
        <v>3538</v>
      </c>
      <c r="AA18" s="134" t="s">
        <v>3538</v>
      </c>
    </row>
    <row r="19" spans="1:27" ht="180" x14ac:dyDescent="0.25">
      <c r="A19" s="18" t="s">
        <v>2115</v>
      </c>
      <c r="B19" s="18" t="s">
        <v>45</v>
      </c>
      <c r="C19" s="18" t="s">
        <v>140</v>
      </c>
      <c r="D19" s="9" t="s">
        <v>2627</v>
      </c>
      <c r="E19" s="9" t="s">
        <v>27</v>
      </c>
      <c r="F19" s="9" t="s">
        <v>28</v>
      </c>
      <c r="G19" s="9" t="s">
        <v>40</v>
      </c>
      <c r="H19" s="9" t="s">
        <v>106</v>
      </c>
      <c r="I19" s="9" t="s">
        <v>141</v>
      </c>
      <c r="J19" s="9" t="s">
        <v>1272</v>
      </c>
      <c r="K19" s="9" t="s">
        <v>2599</v>
      </c>
      <c r="L19" s="9" t="s">
        <v>1897</v>
      </c>
      <c r="M19" s="9" t="s">
        <v>2600</v>
      </c>
      <c r="N19" s="9" t="s">
        <v>1898</v>
      </c>
      <c r="O19" s="9" t="s">
        <v>2601</v>
      </c>
      <c r="P19" s="18" t="s">
        <v>107</v>
      </c>
      <c r="Q19" s="21" t="s">
        <v>107</v>
      </c>
      <c r="R19" s="18" t="s">
        <v>86</v>
      </c>
      <c r="S19" s="18" t="s">
        <v>353</v>
      </c>
      <c r="T19" s="18" t="s">
        <v>636</v>
      </c>
      <c r="U19" s="134" t="s">
        <v>3538</v>
      </c>
      <c r="V19" s="231" t="s">
        <v>3538</v>
      </c>
      <c r="W19" s="134" t="s">
        <v>3538</v>
      </c>
      <c r="X19" s="134" t="s">
        <v>3538</v>
      </c>
      <c r="Y19" s="21" t="s">
        <v>107</v>
      </c>
      <c r="Z19" s="134" t="s">
        <v>3538</v>
      </c>
      <c r="AA19" s="134" t="s">
        <v>3538</v>
      </c>
    </row>
    <row r="20" spans="1:27" ht="108" x14ac:dyDescent="0.25">
      <c r="A20" s="18" t="s">
        <v>2116</v>
      </c>
      <c r="B20" s="18" t="s">
        <v>45</v>
      </c>
      <c r="C20" s="18" t="s">
        <v>126</v>
      </c>
      <c r="D20" s="9" t="s">
        <v>2626</v>
      </c>
      <c r="E20" s="9" t="s">
        <v>80</v>
      </c>
      <c r="F20" s="9" t="s">
        <v>19</v>
      </c>
      <c r="G20" s="9" t="s">
        <v>3563</v>
      </c>
      <c r="H20" s="9" t="s">
        <v>81</v>
      </c>
      <c r="I20" s="18" t="s">
        <v>82</v>
      </c>
      <c r="J20" s="18" t="s">
        <v>1262</v>
      </c>
      <c r="K20" s="18" t="s">
        <v>1303</v>
      </c>
      <c r="L20" s="18" t="s">
        <v>1262</v>
      </c>
      <c r="N20" s="18" t="s">
        <v>1262</v>
      </c>
      <c r="Q20" s="9" t="s">
        <v>1507</v>
      </c>
      <c r="R20" s="18" t="s">
        <v>1265</v>
      </c>
      <c r="S20" s="18" t="s">
        <v>353</v>
      </c>
      <c r="T20" s="18" t="s">
        <v>1264</v>
      </c>
      <c r="U20" s="134" t="s">
        <v>3538</v>
      </c>
      <c r="V20" s="231" t="s">
        <v>3538</v>
      </c>
      <c r="W20" s="134" t="s">
        <v>3538</v>
      </c>
      <c r="X20" s="134" t="s">
        <v>3538</v>
      </c>
      <c r="Y20" s="9" t="s">
        <v>1507</v>
      </c>
      <c r="Z20" s="134" t="s">
        <v>3538</v>
      </c>
      <c r="AA20" s="134" t="s">
        <v>3538</v>
      </c>
    </row>
    <row r="21" spans="1:27" ht="108" x14ac:dyDescent="0.25">
      <c r="A21" s="18" t="s">
        <v>2117</v>
      </c>
      <c r="B21" s="18" t="s">
        <v>45</v>
      </c>
      <c r="C21" s="18" t="s">
        <v>146</v>
      </c>
      <c r="D21" s="9" t="s">
        <v>2626</v>
      </c>
      <c r="E21" s="9" t="s">
        <v>34</v>
      </c>
      <c r="F21" s="9" t="s">
        <v>35</v>
      </c>
      <c r="G21" s="9" t="s">
        <v>41</v>
      </c>
      <c r="H21" s="9" t="s">
        <v>1899</v>
      </c>
      <c r="I21" s="18" t="s">
        <v>1900</v>
      </c>
      <c r="J21" s="18" t="s">
        <v>89</v>
      </c>
      <c r="K21" s="18" t="s">
        <v>108</v>
      </c>
      <c r="L21" s="18" t="s">
        <v>1262</v>
      </c>
      <c r="M21" s="18" t="s">
        <v>1470</v>
      </c>
      <c r="N21" s="18" t="s">
        <v>1901</v>
      </c>
      <c r="O21" s="18" t="s">
        <v>1471</v>
      </c>
      <c r="P21" s="18" t="s">
        <v>1902</v>
      </c>
      <c r="Q21" s="21" t="s">
        <v>109</v>
      </c>
      <c r="R21" s="18" t="s">
        <v>41</v>
      </c>
      <c r="S21" s="18" t="s">
        <v>353</v>
      </c>
      <c r="T21" s="182" t="s">
        <v>1266</v>
      </c>
      <c r="U21" s="134" t="s">
        <v>3538</v>
      </c>
      <c r="V21" s="231" t="s">
        <v>3538</v>
      </c>
      <c r="W21" s="134" t="s">
        <v>3538</v>
      </c>
      <c r="X21" s="134" t="s">
        <v>3538</v>
      </c>
      <c r="Y21" s="21" t="s">
        <v>109</v>
      </c>
      <c r="Z21" s="134" t="s">
        <v>3538</v>
      </c>
      <c r="AA21" s="134" t="s">
        <v>3538</v>
      </c>
    </row>
    <row r="22" spans="1:27" ht="48" x14ac:dyDescent="0.25">
      <c r="A22" s="18" t="s">
        <v>2118</v>
      </c>
      <c r="B22" s="18" t="s">
        <v>45</v>
      </c>
      <c r="C22" s="18" t="s">
        <v>147</v>
      </c>
      <c r="D22" s="9" t="s">
        <v>2626</v>
      </c>
      <c r="E22" s="9" t="s">
        <v>36</v>
      </c>
      <c r="F22" s="9" t="s">
        <v>37</v>
      </c>
      <c r="G22" s="9" t="s">
        <v>40</v>
      </c>
      <c r="H22" s="9" t="s">
        <v>142</v>
      </c>
      <c r="I22" s="18" t="s">
        <v>1472</v>
      </c>
      <c r="J22" s="18" t="s">
        <v>1273</v>
      </c>
      <c r="K22" s="18" t="s">
        <v>1473</v>
      </c>
      <c r="L22" s="18" t="s">
        <v>1903</v>
      </c>
      <c r="M22" s="18" t="s">
        <v>1474</v>
      </c>
      <c r="N22" s="18" t="s">
        <v>1904</v>
      </c>
      <c r="O22" s="18" t="s">
        <v>1475</v>
      </c>
      <c r="P22" s="18" t="s">
        <v>1905</v>
      </c>
      <c r="Q22" s="21" t="s">
        <v>110</v>
      </c>
      <c r="R22" s="18" t="s">
        <v>40</v>
      </c>
      <c r="S22" s="18" t="s">
        <v>353</v>
      </c>
      <c r="T22" s="9" t="s">
        <v>1672</v>
      </c>
      <c r="U22" s="134" t="s">
        <v>3538</v>
      </c>
      <c r="V22" s="231" t="s">
        <v>3538</v>
      </c>
      <c r="W22" s="134" t="s">
        <v>3538</v>
      </c>
      <c r="X22" s="134" t="s">
        <v>3538</v>
      </c>
      <c r="Y22" s="21" t="s">
        <v>110</v>
      </c>
      <c r="Z22" s="134" t="s">
        <v>3538</v>
      </c>
      <c r="AA22" s="134" t="s">
        <v>3538</v>
      </c>
    </row>
    <row r="23" spans="1:27" ht="168" x14ac:dyDescent="0.25">
      <c r="A23" s="18" t="s">
        <v>2119</v>
      </c>
      <c r="B23" s="18" t="s">
        <v>207</v>
      </c>
      <c r="C23" s="18" t="s">
        <v>208</v>
      </c>
      <c r="D23" s="18" t="s">
        <v>2628</v>
      </c>
      <c r="E23" s="18" t="s">
        <v>362</v>
      </c>
      <c r="G23" s="18" t="s">
        <v>1262</v>
      </c>
      <c r="H23" s="18" t="s">
        <v>368</v>
      </c>
      <c r="I23" s="18" t="s">
        <v>1262</v>
      </c>
      <c r="J23" s="145"/>
      <c r="K23" s="18" t="s">
        <v>368</v>
      </c>
      <c r="L23" s="145"/>
      <c r="M23" s="18" t="s">
        <v>1262</v>
      </c>
      <c r="N23" s="145"/>
      <c r="O23" s="18" t="s">
        <v>1262</v>
      </c>
      <c r="P23" s="145"/>
      <c r="Q23" s="18" t="s">
        <v>1262</v>
      </c>
      <c r="R23" s="18" t="s">
        <v>1262</v>
      </c>
      <c r="S23" s="18" t="s">
        <v>1262</v>
      </c>
      <c r="T23" s="18" t="s">
        <v>1262</v>
      </c>
      <c r="U23" s="134" t="s">
        <v>3538</v>
      </c>
      <c r="V23" s="231" t="s">
        <v>3538</v>
      </c>
      <c r="W23" s="134" t="s">
        <v>3538</v>
      </c>
      <c r="X23" s="134" t="s">
        <v>3538</v>
      </c>
      <c r="Y23" s="18" t="s">
        <v>1262</v>
      </c>
      <c r="Z23" s="134" t="s">
        <v>3538</v>
      </c>
      <c r="AA23" s="134" t="s">
        <v>3538</v>
      </c>
    </row>
    <row r="24" spans="1:27" ht="132" x14ac:dyDescent="0.25">
      <c r="A24" s="18" t="s">
        <v>2120</v>
      </c>
      <c r="B24" s="18" t="s">
        <v>354</v>
      </c>
      <c r="C24" s="18" t="s">
        <v>355</v>
      </c>
      <c r="D24" s="18" t="s">
        <v>2628</v>
      </c>
      <c r="E24" s="18" t="s">
        <v>356</v>
      </c>
      <c r="G24" s="18" t="s">
        <v>1262</v>
      </c>
      <c r="H24" s="18" t="s">
        <v>358</v>
      </c>
      <c r="I24" s="18" t="s">
        <v>1262</v>
      </c>
      <c r="J24" s="145"/>
      <c r="K24" s="18" t="s">
        <v>358</v>
      </c>
      <c r="L24" s="145"/>
      <c r="M24" s="18" t="s">
        <v>1262</v>
      </c>
      <c r="N24" s="145"/>
      <c r="O24" s="18" t="s">
        <v>1262</v>
      </c>
      <c r="P24" s="145"/>
      <c r="Q24" s="18" t="s">
        <v>1262</v>
      </c>
      <c r="R24" s="18" t="s">
        <v>1262</v>
      </c>
      <c r="S24" s="18" t="s">
        <v>1262</v>
      </c>
      <c r="T24" s="18" t="s">
        <v>1262</v>
      </c>
      <c r="U24" s="134" t="s">
        <v>3538</v>
      </c>
      <c r="V24" s="231" t="s">
        <v>3538</v>
      </c>
      <c r="W24" s="134" t="s">
        <v>3538</v>
      </c>
      <c r="X24" s="134" t="s">
        <v>3538</v>
      </c>
      <c r="Y24" s="18" t="s">
        <v>1262</v>
      </c>
      <c r="Z24" s="134" t="s">
        <v>3538</v>
      </c>
      <c r="AA24" s="134" t="s">
        <v>3538</v>
      </c>
    </row>
    <row r="25" spans="1:27" ht="144" x14ac:dyDescent="0.25">
      <c r="A25" s="18" t="s">
        <v>2121</v>
      </c>
      <c r="B25" s="18" t="s">
        <v>354</v>
      </c>
      <c r="C25" s="18" t="s">
        <v>355</v>
      </c>
      <c r="D25" s="18" t="s">
        <v>2628</v>
      </c>
      <c r="E25" s="18" t="s">
        <v>361</v>
      </c>
      <c r="G25" s="18" t="s">
        <v>1262</v>
      </c>
      <c r="H25" s="18" t="s">
        <v>359</v>
      </c>
      <c r="I25" s="18" t="s">
        <v>359</v>
      </c>
      <c r="J25" s="145"/>
      <c r="K25" s="18" t="s">
        <v>359</v>
      </c>
      <c r="L25" s="145"/>
      <c r="M25" s="18" t="s">
        <v>359</v>
      </c>
      <c r="N25" s="145"/>
      <c r="O25" s="18" t="s">
        <v>359</v>
      </c>
      <c r="P25" s="145"/>
      <c r="Q25" s="18" t="s">
        <v>1262</v>
      </c>
      <c r="R25" s="18" t="s">
        <v>1262</v>
      </c>
      <c r="S25" s="18" t="s">
        <v>1262</v>
      </c>
      <c r="T25" s="18" t="s">
        <v>1262</v>
      </c>
      <c r="U25" s="134" t="s">
        <v>3538</v>
      </c>
      <c r="V25" s="231" t="s">
        <v>3538</v>
      </c>
      <c r="W25" s="134" t="s">
        <v>3538</v>
      </c>
      <c r="X25" s="134" t="s">
        <v>3538</v>
      </c>
      <c r="Y25" s="18" t="s">
        <v>1262</v>
      </c>
      <c r="Z25" s="134" t="s">
        <v>3538</v>
      </c>
      <c r="AA25" s="134" t="s">
        <v>3538</v>
      </c>
    </row>
    <row r="26" spans="1:27" ht="264" x14ac:dyDescent="0.25">
      <c r="A26" s="18" t="s">
        <v>2122</v>
      </c>
      <c r="B26" s="18" t="s">
        <v>207</v>
      </c>
      <c r="C26" s="18" t="s">
        <v>208</v>
      </c>
      <c r="D26" s="18" t="s">
        <v>2628</v>
      </c>
      <c r="E26" s="18" t="s">
        <v>360</v>
      </c>
      <c r="G26" s="18" t="s">
        <v>1262</v>
      </c>
      <c r="H26" s="18" t="s">
        <v>363</v>
      </c>
      <c r="I26" s="18" t="s">
        <v>1404</v>
      </c>
      <c r="J26" s="145"/>
      <c r="K26" s="18" t="s">
        <v>1404</v>
      </c>
      <c r="L26" s="145"/>
      <c r="M26" s="18" t="s">
        <v>1404</v>
      </c>
      <c r="N26" s="145"/>
      <c r="O26" s="18" t="s">
        <v>1404</v>
      </c>
      <c r="P26" s="145"/>
      <c r="Q26" s="18" t="s">
        <v>1262</v>
      </c>
      <c r="R26" s="18" t="s">
        <v>1262</v>
      </c>
      <c r="S26" s="18" t="s">
        <v>1262</v>
      </c>
      <c r="T26" s="18" t="s">
        <v>1262</v>
      </c>
      <c r="U26" s="134" t="s">
        <v>3538</v>
      </c>
      <c r="V26" s="231" t="s">
        <v>3538</v>
      </c>
      <c r="W26" s="134" t="s">
        <v>3538</v>
      </c>
      <c r="X26" s="134" t="s">
        <v>3538</v>
      </c>
      <c r="Y26" s="18" t="s">
        <v>1262</v>
      </c>
      <c r="Z26" s="134" t="s">
        <v>3538</v>
      </c>
      <c r="AA26" s="134" t="s">
        <v>3538</v>
      </c>
    </row>
    <row r="27" spans="1:27" ht="216" x14ac:dyDescent="0.25">
      <c r="B27" s="18" t="s">
        <v>366</v>
      </c>
      <c r="C27" s="18" t="s">
        <v>365</v>
      </c>
      <c r="D27" s="18" t="s">
        <v>2628</v>
      </c>
      <c r="E27" s="18" t="s">
        <v>364</v>
      </c>
      <c r="G27" s="18" t="s">
        <v>1262</v>
      </c>
      <c r="H27" s="18" t="s">
        <v>367</v>
      </c>
      <c r="I27" s="18" t="s">
        <v>367</v>
      </c>
      <c r="J27" s="145"/>
      <c r="K27" s="18" t="s">
        <v>367</v>
      </c>
      <c r="L27" s="145"/>
      <c r="M27" s="18" t="s">
        <v>367</v>
      </c>
      <c r="N27" s="145"/>
      <c r="O27" s="18" t="s">
        <v>367</v>
      </c>
      <c r="P27" s="145"/>
      <c r="Q27" s="18" t="s">
        <v>1262</v>
      </c>
      <c r="R27" s="18" t="s">
        <v>1262</v>
      </c>
      <c r="S27" s="18" t="s">
        <v>1262</v>
      </c>
      <c r="T27" s="18" t="s">
        <v>1262</v>
      </c>
      <c r="U27" s="134" t="s">
        <v>3538</v>
      </c>
      <c r="V27" s="231" t="s">
        <v>3538</v>
      </c>
      <c r="W27" s="134" t="s">
        <v>3538</v>
      </c>
      <c r="X27" s="134" t="s">
        <v>3538</v>
      </c>
      <c r="Y27" s="18" t="s">
        <v>1262</v>
      </c>
      <c r="Z27" s="134" t="s">
        <v>3538</v>
      </c>
      <c r="AA27" s="134" t="s">
        <v>3538</v>
      </c>
    </row>
    <row r="28" spans="1:27" x14ac:dyDescent="0.25">
      <c r="V28" s="134" t="s">
        <v>2654</v>
      </c>
    </row>
    <row r="29" spans="1:27" x14ac:dyDescent="0.25">
      <c r="V29" s="134" t="s">
        <v>2654</v>
      </c>
    </row>
    <row r="30" spans="1:27" x14ac:dyDescent="0.25">
      <c r="V30" s="134" t="s">
        <v>2654</v>
      </c>
    </row>
    <row r="31" spans="1:27" x14ac:dyDescent="0.25">
      <c r="V31" s="134" t="s">
        <v>2654</v>
      </c>
    </row>
    <row r="32" spans="1:27" x14ac:dyDescent="0.25">
      <c r="V32" s="134" t="s">
        <v>2654</v>
      </c>
    </row>
    <row r="33" spans="22:22" x14ac:dyDescent="0.25">
      <c r="V33" s="134" t="s">
        <v>2654</v>
      </c>
    </row>
    <row r="34" spans="22:22" x14ac:dyDescent="0.25">
      <c r="V34" s="134" t="s">
        <v>2654</v>
      </c>
    </row>
    <row r="35" spans="22:22" x14ac:dyDescent="0.25">
      <c r="V35" s="134" t="s">
        <v>2654</v>
      </c>
    </row>
    <row r="36" spans="22:22" x14ac:dyDescent="0.25">
      <c r="V36" s="134" t="s">
        <v>2654</v>
      </c>
    </row>
    <row r="37" spans="22:22" x14ac:dyDescent="0.25">
      <c r="V37" s="134" t="s">
        <v>2654</v>
      </c>
    </row>
    <row r="38" spans="22:22" x14ac:dyDescent="0.25">
      <c r="V38" s="134" t="s">
        <v>2654</v>
      </c>
    </row>
    <row r="39" spans="22:22" x14ac:dyDescent="0.25">
      <c r="V39" s="134" t="s">
        <v>2654</v>
      </c>
    </row>
    <row r="40" spans="22:22" x14ac:dyDescent="0.25">
      <c r="V40" s="134" t="s">
        <v>2654</v>
      </c>
    </row>
    <row r="41" spans="22:22" x14ac:dyDescent="0.25">
      <c r="V41" s="134" t="s">
        <v>2654</v>
      </c>
    </row>
    <row r="42" spans="22:22" x14ac:dyDescent="0.25">
      <c r="V42" s="134" t="s">
        <v>2654</v>
      </c>
    </row>
    <row r="43" spans="22:22" x14ac:dyDescent="0.25">
      <c r="V43" s="134" t="s">
        <v>2654</v>
      </c>
    </row>
    <row r="44" spans="22:22" x14ac:dyDescent="0.25">
      <c r="V44" s="134" t="s">
        <v>2654</v>
      </c>
    </row>
    <row r="45" spans="22:22" x14ac:dyDescent="0.25">
      <c r="V45" s="134" t="s">
        <v>2654</v>
      </c>
    </row>
    <row r="46" spans="22:22" x14ac:dyDescent="0.25">
      <c r="V46" s="134" t="s">
        <v>2654</v>
      </c>
    </row>
    <row r="47" spans="22:22" x14ac:dyDescent="0.25">
      <c r="V47" s="134" t="s">
        <v>2654</v>
      </c>
    </row>
    <row r="48" spans="22:22" x14ac:dyDescent="0.25">
      <c r="V48" s="134" t="s">
        <v>2654</v>
      </c>
    </row>
    <row r="49" spans="22:22" x14ac:dyDescent="0.25">
      <c r="V49" s="134" t="s">
        <v>2654</v>
      </c>
    </row>
  </sheetData>
  <sheetProtection selectLockedCells="1"/>
  <mergeCells count="30">
    <mergeCell ref="R3:R6"/>
    <mergeCell ref="K4:L4"/>
    <mergeCell ref="AA3:AA6"/>
    <mergeCell ref="U3:U6"/>
    <mergeCell ref="X3:X6"/>
    <mergeCell ref="Y3:Y6"/>
    <mergeCell ref="V3:V6"/>
    <mergeCell ref="W3:W6"/>
    <mergeCell ref="Z3:Z6"/>
    <mergeCell ref="H3:H6"/>
    <mergeCell ref="G3:G6"/>
    <mergeCell ref="E3:E6"/>
    <mergeCell ref="O4:P4"/>
    <mergeCell ref="K5:L5"/>
    <mergeCell ref="A1:T1"/>
    <mergeCell ref="A2:T2"/>
    <mergeCell ref="T3:T6"/>
    <mergeCell ref="C3:C6"/>
    <mergeCell ref="A3:A6"/>
    <mergeCell ref="Q3:Q6"/>
    <mergeCell ref="D3:D6"/>
    <mergeCell ref="M5:N5"/>
    <mergeCell ref="B3:B6"/>
    <mergeCell ref="S3:S6"/>
    <mergeCell ref="M4:N4"/>
    <mergeCell ref="I5:J5"/>
    <mergeCell ref="O5:P5"/>
    <mergeCell ref="I4:J4"/>
    <mergeCell ref="I3:P3"/>
    <mergeCell ref="F3:F6"/>
  </mergeCells>
  <conditionalFormatting sqref="V28:V49">
    <cfRule type="containsText" dxfId="54" priority="7" stopIfTrue="1" operator="containsText" text="Target Met">
      <formula>NOT(ISERROR(SEARCH("Target Met",V28)))</formula>
    </cfRule>
  </conditionalFormatting>
  <conditionalFormatting sqref="V28:V49">
    <cfRule type="containsText" dxfId="53" priority="1" stopIfTrue="1" operator="containsText" text="Not Applicable">
      <formula>NOT(ISERROR(SEARCH("Not Applicable",V28)))</formula>
    </cfRule>
    <cfRule type="containsText" priority="2" stopIfTrue="1" operator="containsText" text="Not Applicable">
      <formula>NOT(ISERROR(SEARCH("Not Applicable",V28)))</formula>
    </cfRule>
    <cfRule type="containsText" dxfId="52" priority="3" stopIfTrue="1" operator="containsText" text="Target Exceeded">
      <formula>NOT(ISERROR(SEARCH("Target Exceeded",V28)))</formula>
    </cfRule>
    <cfRule type="containsText" dxfId="51" priority="4" stopIfTrue="1" operator="containsText" text="Target Partially Met">
      <formula>NOT(ISERROR(SEARCH("Target Partially Met",V28)))</formula>
    </cfRule>
    <cfRule type="containsText" priority="5" stopIfTrue="1" operator="containsText" text="Target Partially Met">
      <formula>NOT(ISERROR(SEARCH("Target Partially Met",V28)))</formula>
    </cfRule>
    <cfRule type="containsText" dxfId="50" priority="6" stopIfTrue="1" operator="containsText" text="Nil Achieved">
      <formula>NOT(ISERROR(SEARCH("Nil Achieved",V28)))</formula>
    </cfRule>
  </conditionalFormatting>
  <pageMargins left="0.70866141732283472" right="0.70866141732283472" top="0.74803149606299213" bottom="0.74803149606299213" header="0.31496062992125984" footer="0.31496062992125984"/>
  <pageSetup paperSize="9" scale="75" firstPageNumber="209" orientation="landscape" useFirstPageNumber="1" r:id="rId1"/>
  <headerFooter>
    <oddFooter>Page &amp;P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J13" sqref="J13"/>
    </sheetView>
  </sheetViews>
  <sheetFormatPr defaultRowHeight="15" x14ac:dyDescent="0.25"/>
  <cols>
    <col min="1" max="11" width="9.140625" style="50"/>
    <col min="12" max="12" width="9.140625" style="65" customWidth="1"/>
    <col min="13" max="16384" width="9.140625" style="50"/>
  </cols>
  <sheetData>
    <row r="1" spans="1:11" x14ac:dyDescent="0.25">
      <c r="A1" s="352" t="s">
        <v>2551</v>
      </c>
      <c r="B1" s="353"/>
      <c r="C1" s="353"/>
      <c r="D1" s="353"/>
      <c r="E1" s="353"/>
      <c r="F1" s="353"/>
      <c r="G1" s="353"/>
      <c r="H1" s="353"/>
      <c r="I1" s="354"/>
    </row>
    <row r="2" spans="1:11" ht="37.5" customHeight="1" x14ac:dyDescent="0.35">
      <c r="A2" s="355"/>
      <c r="B2" s="356"/>
      <c r="C2" s="356"/>
      <c r="D2" s="356"/>
      <c r="E2" s="356"/>
      <c r="F2" s="356"/>
      <c r="G2" s="356"/>
      <c r="H2" s="356"/>
      <c r="I2" s="357"/>
      <c r="J2" s="49"/>
      <c r="K2" s="49"/>
    </row>
    <row r="3" spans="1:11" x14ac:dyDescent="0.25">
      <c r="A3" s="53"/>
      <c r="B3" s="65"/>
      <c r="C3" s="65"/>
      <c r="D3" s="65"/>
      <c r="E3" s="65"/>
      <c r="F3" s="65"/>
      <c r="G3" s="65"/>
      <c r="H3" s="65"/>
      <c r="I3" s="66"/>
      <c r="J3" s="65"/>
      <c r="K3" s="65"/>
    </row>
    <row r="4" spans="1:11" x14ac:dyDescent="0.25">
      <c r="A4" s="53"/>
      <c r="B4" s="65"/>
      <c r="C4" s="65"/>
      <c r="D4" s="65"/>
      <c r="E4" s="65"/>
      <c r="F4" s="65"/>
      <c r="G4" s="65"/>
      <c r="H4" s="65"/>
      <c r="I4" s="66"/>
      <c r="J4" s="65"/>
      <c r="K4" s="65"/>
    </row>
    <row r="5" spans="1:11" x14ac:dyDescent="0.25">
      <c r="A5" s="53"/>
      <c r="B5" s="65"/>
      <c r="C5" s="65"/>
      <c r="D5" s="65"/>
      <c r="E5" s="65"/>
      <c r="F5" s="65"/>
      <c r="G5" s="65"/>
      <c r="H5" s="65"/>
      <c r="I5" s="66"/>
      <c r="J5" s="65"/>
      <c r="K5" s="65"/>
    </row>
    <row r="6" spans="1:11" x14ac:dyDescent="0.25">
      <c r="A6" s="53"/>
      <c r="B6" s="65"/>
      <c r="C6" s="65"/>
      <c r="D6" s="65"/>
      <c r="E6" s="65"/>
      <c r="F6" s="65"/>
      <c r="G6" s="65"/>
      <c r="H6" s="65"/>
      <c r="I6" s="66"/>
      <c r="J6" s="65"/>
      <c r="K6" s="65"/>
    </row>
    <row r="7" spans="1:11" x14ac:dyDescent="0.25">
      <c r="A7" s="53"/>
      <c r="B7" s="65"/>
      <c r="C7" s="65"/>
      <c r="D7" s="65"/>
      <c r="E7" s="65"/>
      <c r="F7" s="65"/>
      <c r="G7" s="65"/>
      <c r="H7" s="65"/>
      <c r="I7" s="66"/>
      <c r="J7" s="65"/>
      <c r="K7" s="65"/>
    </row>
    <row r="8" spans="1:11" x14ac:dyDescent="0.25">
      <c r="A8" s="53"/>
      <c r="B8" s="65"/>
      <c r="C8" s="65"/>
      <c r="D8" s="65"/>
      <c r="E8" s="65"/>
      <c r="F8" s="65"/>
      <c r="G8" s="65"/>
      <c r="H8" s="65"/>
      <c r="I8" s="66"/>
      <c r="J8" s="65"/>
      <c r="K8" s="65"/>
    </row>
    <row r="9" spans="1:11" x14ac:dyDescent="0.25">
      <c r="A9" s="53"/>
      <c r="B9" s="65"/>
      <c r="C9" s="65"/>
      <c r="D9" s="65"/>
      <c r="E9" s="65"/>
      <c r="F9" s="65"/>
      <c r="G9" s="65"/>
      <c r="H9" s="65"/>
      <c r="I9" s="66"/>
      <c r="J9" s="65"/>
      <c r="K9" s="65"/>
    </row>
    <row r="10" spans="1:11" x14ac:dyDescent="0.25">
      <c r="A10" s="53"/>
      <c r="B10" s="65"/>
      <c r="C10" s="65"/>
      <c r="D10" s="65"/>
      <c r="E10" s="65"/>
      <c r="F10" s="65"/>
      <c r="G10" s="65"/>
      <c r="H10" s="65"/>
      <c r="I10" s="66"/>
      <c r="J10" s="65"/>
      <c r="K10" s="65"/>
    </row>
    <row r="11" spans="1:11" x14ac:dyDescent="0.25">
      <c r="A11" s="53"/>
      <c r="B11" s="65"/>
      <c r="C11" s="65"/>
      <c r="D11" s="65"/>
      <c r="E11" s="65"/>
      <c r="F11" s="65"/>
      <c r="G11" s="65"/>
      <c r="H11" s="65"/>
      <c r="I11" s="66"/>
      <c r="J11" s="65"/>
      <c r="K11" s="65"/>
    </row>
    <row r="12" spans="1:11" x14ac:dyDescent="0.25">
      <c r="A12" s="53"/>
      <c r="B12" s="65"/>
      <c r="C12" s="65"/>
      <c r="D12" s="65"/>
      <c r="E12" s="65"/>
      <c r="F12" s="65"/>
      <c r="G12" s="65"/>
      <c r="H12" s="65"/>
      <c r="I12" s="66"/>
      <c r="J12" s="65"/>
      <c r="K12" s="65"/>
    </row>
    <row r="13" spans="1:11" x14ac:dyDescent="0.25">
      <c r="A13" s="53"/>
      <c r="B13" s="65"/>
      <c r="C13" s="65"/>
      <c r="D13" s="65"/>
      <c r="E13" s="65"/>
      <c r="F13" s="65"/>
      <c r="G13" s="65"/>
      <c r="H13" s="65"/>
      <c r="I13" s="66"/>
      <c r="J13" s="65"/>
      <c r="K13" s="65"/>
    </row>
    <row r="14" spans="1:11" x14ac:dyDescent="0.25">
      <c r="A14" s="53"/>
      <c r="B14" s="65"/>
      <c r="C14" s="65"/>
      <c r="D14" s="65"/>
      <c r="E14" s="65"/>
      <c r="F14" s="65"/>
      <c r="G14" s="65"/>
      <c r="H14" s="65"/>
      <c r="I14" s="66"/>
      <c r="J14" s="65"/>
      <c r="K14" s="65"/>
    </row>
    <row r="15" spans="1:11" x14ac:dyDescent="0.25">
      <c r="A15" s="53"/>
      <c r="B15" s="65"/>
      <c r="C15" s="65"/>
      <c r="D15" s="65"/>
      <c r="E15" s="65"/>
      <c r="F15" s="65"/>
      <c r="G15" s="65"/>
      <c r="H15" s="65"/>
      <c r="I15" s="66"/>
      <c r="J15" s="65"/>
      <c r="K15" s="65"/>
    </row>
    <row r="16" spans="1:11" x14ac:dyDescent="0.25">
      <c r="A16" s="53"/>
      <c r="B16" s="65"/>
      <c r="C16" s="65"/>
      <c r="D16" s="65"/>
      <c r="E16" s="65"/>
      <c r="F16" s="65"/>
      <c r="G16" s="65"/>
      <c r="H16" s="65"/>
      <c r="I16" s="66"/>
      <c r="J16" s="65"/>
      <c r="K16" s="65"/>
    </row>
    <row r="17" spans="1:11" x14ac:dyDescent="0.25">
      <c r="A17" s="53"/>
      <c r="B17" s="65"/>
      <c r="C17" s="65"/>
      <c r="D17" s="65"/>
      <c r="E17" s="65"/>
      <c r="F17" s="65"/>
      <c r="G17" s="65"/>
      <c r="H17" s="65"/>
      <c r="I17" s="66"/>
      <c r="J17" s="65"/>
      <c r="K17" s="65"/>
    </row>
    <row r="18" spans="1:11" x14ac:dyDescent="0.25">
      <c r="A18" s="53"/>
      <c r="B18" s="65"/>
      <c r="C18" s="65"/>
      <c r="D18" s="65"/>
      <c r="E18" s="65"/>
      <c r="F18" s="65"/>
      <c r="G18" s="65"/>
      <c r="H18" s="65"/>
      <c r="I18" s="66"/>
      <c r="J18" s="65"/>
      <c r="K18" s="65"/>
    </row>
    <row r="19" spans="1:11" x14ac:dyDescent="0.25">
      <c r="A19" s="53"/>
      <c r="B19" s="65"/>
      <c r="C19" s="65"/>
      <c r="D19" s="65"/>
      <c r="E19" s="65"/>
      <c r="F19" s="65"/>
      <c r="G19" s="65"/>
      <c r="H19" s="65"/>
      <c r="I19" s="66"/>
      <c r="J19" s="65"/>
      <c r="K19" s="65"/>
    </row>
    <row r="20" spans="1:11" x14ac:dyDescent="0.25">
      <c r="A20" s="53"/>
      <c r="B20" s="65"/>
      <c r="C20" s="65"/>
      <c r="D20" s="65"/>
      <c r="E20" s="65"/>
      <c r="F20" s="65"/>
      <c r="G20" s="65"/>
      <c r="H20" s="65"/>
      <c r="I20" s="66"/>
      <c r="J20" s="65"/>
      <c r="K20" s="65"/>
    </row>
    <row r="21" spans="1:11" x14ac:dyDescent="0.25">
      <c r="A21" s="53"/>
      <c r="B21" s="65"/>
      <c r="C21" s="65"/>
      <c r="D21" s="65"/>
      <c r="E21" s="65"/>
      <c r="F21" s="65"/>
      <c r="G21" s="65"/>
      <c r="H21" s="65"/>
      <c r="I21" s="66"/>
      <c r="J21" s="65"/>
      <c r="K21" s="65"/>
    </row>
    <row r="22" spans="1:11" x14ac:dyDescent="0.25">
      <c r="A22" s="53"/>
      <c r="B22" s="65"/>
      <c r="C22" s="65"/>
      <c r="D22" s="65"/>
      <c r="E22" s="65"/>
      <c r="F22" s="65"/>
      <c r="G22" s="65"/>
      <c r="H22" s="65"/>
      <c r="I22" s="66"/>
      <c r="J22" s="65"/>
      <c r="K22" s="65"/>
    </row>
    <row r="23" spans="1:11" x14ac:dyDescent="0.25">
      <c r="A23" s="53"/>
      <c r="B23" s="65"/>
      <c r="C23" s="65"/>
      <c r="D23" s="65"/>
      <c r="E23" s="65"/>
      <c r="F23" s="65"/>
      <c r="G23" s="65"/>
      <c r="H23" s="65"/>
      <c r="I23" s="66"/>
      <c r="J23" s="65"/>
      <c r="K23" s="65"/>
    </row>
    <row r="24" spans="1:11" x14ac:dyDescent="0.25">
      <c r="A24" s="53"/>
      <c r="B24" s="65"/>
      <c r="C24" s="65"/>
      <c r="D24" s="65"/>
      <c r="E24" s="65"/>
      <c r="F24" s="65"/>
      <c r="G24" s="65"/>
      <c r="H24" s="65"/>
      <c r="I24" s="66"/>
      <c r="J24" s="65"/>
      <c r="K24" s="65"/>
    </row>
    <row r="25" spans="1:11" x14ac:dyDescent="0.25">
      <c r="A25" s="53"/>
      <c r="B25" s="65"/>
      <c r="C25" s="65"/>
      <c r="D25" s="65"/>
      <c r="E25" s="65"/>
      <c r="F25" s="65"/>
      <c r="G25" s="65"/>
      <c r="H25" s="65"/>
      <c r="I25" s="66"/>
      <c r="J25" s="65"/>
      <c r="K25" s="65"/>
    </row>
    <row r="26" spans="1:11" x14ac:dyDescent="0.25">
      <c r="A26" s="53"/>
      <c r="B26" s="65"/>
      <c r="C26" s="65"/>
      <c r="D26" s="65"/>
      <c r="E26" s="65"/>
      <c r="F26" s="65"/>
      <c r="G26" s="65"/>
      <c r="H26" s="65"/>
      <c r="I26" s="66"/>
      <c r="J26" s="65"/>
      <c r="K26" s="65"/>
    </row>
    <row r="27" spans="1:11" x14ac:dyDescent="0.25">
      <c r="A27" s="53"/>
      <c r="B27" s="65"/>
      <c r="C27" s="65"/>
      <c r="D27" s="65"/>
      <c r="E27" s="65"/>
      <c r="F27" s="65"/>
      <c r="G27" s="65"/>
      <c r="H27" s="65"/>
      <c r="I27" s="66"/>
      <c r="J27" s="65"/>
      <c r="K27" s="65"/>
    </row>
    <row r="28" spans="1:11" x14ac:dyDescent="0.25">
      <c r="A28" s="53"/>
      <c r="B28" s="65"/>
      <c r="C28" s="65"/>
      <c r="D28" s="65"/>
      <c r="E28" s="65"/>
      <c r="F28" s="65"/>
      <c r="G28" s="65"/>
      <c r="H28" s="65"/>
      <c r="I28" s="66"/>
      <c r="J28" s="65"/>
      <c r="K28" s="65"/>
    </row>
    <row r="29" spans="1:11" x14ac:dyDescent="0.25">
      <c r="A29" s="53"/>
      <c r="B29" s="65"/>
      <c r="C29" s="65"/>
      <c r="D29" s="65"/>
      <c r="E29" s="65"/>
      <c r="F29" s="65"/>
      <c r="G29" s="65"/>
      <c r="H29" s="65"/>
      <c r="I29" s="66"/>
      <c r="J29" s="65"/>
      <c r="K29" s="65"/>
    </row>
    <row r="30" spans="1:11" x14ac:dyDescent="0.25">
      <c r="A30" s="53"/>
      <c r="B30" s="65"/>
      <c r="C30" s="65"/>
      <c r="D30" s="65"/>
      <c r="E30" s="65"/>
      <c r="F30" s="65"/>
      <c r="G30" s="65"/>
      <c r="H30" s="65"/>
      <c r="I30" s="66"/>
      <c r="J30" s="65"/>
      <c r="K30" s="65"/>
    </row>
    <row r="31" spans="1:11" x14ac:dyDescent="0.25">
      <c r="A31" s="53"/>
      <c r="B31" s="65"/>
      <c r="C31" s="65"/>
      <c r="D31" s="65"/>
      <c r="E31" s="65"/>
      <c r="F31" s="65"/>
      <c r="G31" s="65"/>
      <c r="H31" s="65"/>
      <c r="I31" s="66"/>
      <c r="J31" s="65"/>
      <c r="K31" s="65"/>
    </row>
    <row r="32" spans="1:11" x14ac:dyDescent="0.25">
      <c r="A32" s="53"/>
      <c r="B32" s="65"/>
      <c r="C32" s="65"/>
      <c r="D32" s="65"/>
      <c r="E32" s="65"/>
      <c r="F32" s="65"/>
      <c r="G32" s="65"/>
      <c r="H32" s="65"/>
      <c r="I32" s="66"/>
      <c r="J32" s="65"/>
      <c r="K32" s="65"/>
    </row>
    <row r="33" spans="1:11" ht="60" customHeight="1" x14ac:dyDescent="0.35">
      <c r="A33" s="53"/>
      <c r="B33" s="12"/>
      <c r="C33" s="65"/>
      <c r="D33" s="65"/>
      <c r="E33" s="65"/>
      <c r="F33" s="65"/>
      <c r="G33" s="65"/>
      <c r="H33" s="65"/>
      <c r="I33" s="66"/>
      <c r="J33" s="12"/>
      <c r="K33" s="65"/>
    </row>
    <row r="34" spans="1:11" ht="15" customHeight="1" x14ac:dyDescent="0.25">
      <c r="A34" s="53"/>
      <c r="B34" s="83"/>
      <c r="C34" s="83"/>
      <c r="D34" s="83"/>
      <c r="E34" s="83"/>
      <c r="F34" s="83"/>
      <c r="G34" s="83"/>
      <c r="H34" s="83"/>
      <c r="I34" s="84"/>
      <c r="J34" s="54"/>
      <c r="K34" s="65"/>
    </row>
    <row r="35" spans="1:11" ht="60" customHeight="1" x14ac:dyDescent="0.35">
      <c r="A35" s="53"/>
      <c r="B35" s="83"/>
      <c r="C35" s="83"/>
      <c r="D35" s="83"/>
      <c r="E35" s="83"/>
      <c r="F35" s="83"/>
      <c r="G35" s="83"/>
      <c r="H35" s="83"/>
      <c r="I35" s="84"/>
      <c r="J35" s="12"/>
      <c r="K35" s="65"/>
    </row>
    <row r="36" spans="1:11" x14ac:dyDescent="0.25">
      <c r="A36" s="53"/>
      <c r="B36" s="54"/>
      <c r="C36" s="54"/>
      <c r="D36" s="54"/>
      <c r="E36" s="56"/>
      <c r="F36" s="54"/>
      <c r="G36" s="54"/>
      <c r="H36" s="54"/>
      <c r="I36" s="55"/>
      <c r="J36" s="54"/>
      <c r="K36" s="65"/>
    </row>
    <row r="37" spans="1:11" ht="23.25" customHeight="1" x14ac:dyDescent="0.35">
      <c r="A37" s="338"/>
      <c r="B37" s="350"/>
      <c r="C37" s="350"/>
      <c r="D37" s="350"/>
      <c r="E37" s="350"/>
      <c r="F37" s="350"/>
      <c r="G37" s="350"/>
      <c r="H37" s="350"/>
      <c r="I37" s="351"/>
      <c r="J37" s="13"/>
      <c r="K37" s="58"/>
    </row>
  </sheetData>
  <mergeCells count="2">
    <mergeCell ref="A1:I2"/>
    <mergeCell ref="A37:I37"/>
  </mergeCells>
  <pageMargins left="0.7" right="0.7" top="0.75" bottom="0.75" header="0.3" footer="0.3"/>
  <pageSetup scale="89" orientation="portrait" horizontalDpi="4294967293"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
  <sheetViews>
    <sheetView view="pageBreakPreview" zoomScaleNormal="100" zoomScaleSheetLayoutView="100" workbookViewId="0">
      <selection activeCell="B13" sqref="B13"/>
    </sheetView>
  </sheetViews>
  <sheetFormatPr defaultRowHeight="12" x14ac:dyDescent="0.2"/>
  <cols>
    <col min="1" max="1" width="32" style="78" customWidth="1"/>
    <col min="2" max="2" width="26" style="78" customWidth="1"/>
    <col min="3" max="3" width="23.140625" style="78" customWidth="1"/>
    <col min="4" max="4" width="8.7109375" style="78" bestFit="1" customWidth="1"/>
    <col min="5" max="5" width="12.5703125" style="78" bestFit="1" customWidth="1"/>
    <col min="6" max="10" width="10.85546875" style="78" bestFit="1" customWidth="1"/>
    <col min="11" max="11" width="18.28515625" style="78" customWidth="1"/>
    <col min="12" max="12" width="17.28515625" style="78" customWidth="1"/>
    <col min="13" max="16384" width="9.140625" style="78"/>
  </cols>
  <sheetData>
    <row r="1" spans="1:12" x14ac:dyDescent="0.2">
      <c r="A1" s="366" t="s">
        <v>1728</v>
      </c>
      <c r="B1" s="366"/>
      <c r="C1" s="366"/>
      <c r="D1" s="366"/>
      <c r="E1" s="366"/>
      <c r="F1" s="366"/>
      <c r="G1" s="366"/>
      <c r="H1" s="366"/>
      <c r="I1" s="366"/>
      <c r="J1" s="366"/>
      <c r="K1" s="366"/>
      <c r="L1" s="366"/>
    </row>
    <row r="2" spans="1:12" x14ac:dyDescent="0.2">
      <c r="A2" s="367" t="s">
        <v>1729</v>
      </c>
      <c r="B2" s="367"/>
      <c r="C2" s="367"/>
      <c r="D2" s="367"/>
      <c r="E2" s="367"/>
      <c r="F2" s="367"/>
      <c r="G2" s="367"/>
      <c r="H2" s="367"/>
      <c r="I2" s="367"/>
      <c r="J2" s="367"/>
      <c r="K2" s="367"/>
      <c r="L2" s="367"/>
    </row>
    <row r="3" spans="1:12" x14ac:dyDescent="0.2">
      <c r="A3" s="102" t="s">
        <v>1730</v>
      </c>
      <c r="B3" s="102" t="s">
        <v>1731</v>
      </c>
      <c r="C3" s="102" t="s">
        <v>1732</v>
      </c>
      <c r="D3" s="103" t="s">
        <v>1733</v>
      </c>
      <c r="E3" s="104" t="s">
        <v>1734</v>
      </c>
      <c r="F3" s="105" t="s">
        <v>1735</v>
      </c>
      <c r="G3" s="105" t="s">
        <v>1736</v>
      </c>
      <c r="H3" s="105" t="s">
        <v>1737</v>
      </c>
      <c r="I3" s="105" t="s">
        <v>1738</v>
      </c>
      <c r="J3" s="105" t="s">
        <v>1739</v>
      </c>
      <c r="K3" s="102" t="s">
        <v>1740</v>
      </c>
      <c r="L3" s="105" t="s">
        <v>1741</v>
      </c>
    </row>
    <row r="4" spans="1:12" ht="24" x14ac:dyDescent="0.2">
      <c r="A4" s="67" t="s">
        <v>1742</v>
      </c>
      <c r="B4" s="67" t="s">
        <v>1743</v>
      </c>
      <c r="C4" s="67" t="s">
        <v>1172</v>
      </c>
      <c r="D4" s="68">
        <v>23</v>
      </c>
      <c r="E4" s="67"/>
      <c r="F4" s="69">
        <v>1500000</v>
      </c>
      <c r="G4" s="69"/>
      <c r="H4" s="69"/>
      <c r="I4" s="69"/>
      <c r="J4" s="69"/>
      <c r="K4" s="70" t="s">
        <v>636</v>
      </c>
      <c r="L4" s="71"/>
    </row>
    <row r="5" spans="1:12" ht="24" x14ac:dyDescent="0.2">
      <c r="A5" s="67" t="s">
        <v>1742</v>
      </c>
      <c r="B5" s="67" t="s">
        <v>1743</v>
      </c>
      <c r="C5" s="67" t="s">
        <v>1179</v>
      </c>
      <c r="D5" s="68">
        <v>21</v>
      </c>
      <c r="E5" s="67"/>
      <c r="F5" s="69">
        <v>8000000</v>
      </c>
      <c r="G5" s="69"/>
      <c r="H5" s="69"/>
      <c r="I5" s="69"/>
      <c r="J5" s="69"/>
      <c r="K5" s="70" t="s">
        <v>636</v>
      </c>
      <c r="L5" s="71"/>
    </row>
    <row r="6" spans="1:12" ht="24" x14ac:dyDescent="0.2">
      <c r="A6" s="72" t="s">
        <v>1742</v>
      </c>
      <c r="B6" s="72" t="s">
        <v>1743</v>
      </c>
      <c r="C6" s="72" t="s">
        <v>1185</v>
      </c>
      <c r="D6" s="73">
        <v>11</v>
      </c>
      <c r="E6" s="72"/>
      <c r="F6" s="71">
        <v>3500000</v>
      </c>
      <c r="G6" s="71"/>
      <c r="H6" s="71"/>
      <c r="I6" s="71"/>
      <c r="J6" s="71"/>
      <c r="K6" s="70" t="s">
        <v>636</v>
      </c>
      <c r="L6" s="71"/>
    </row>
    <row r="7" spans="1:12" ht="24" x14ac:dyDescent="0.2">
      <c r="A7" s="67" t="s">
        <v>1742</v>
      </c>
      <c r="B7" s="67" t="s">
        <v>1743</v>
      </c>
      <c r="C7" s="67" t="s">
        <v>1188</v>
      </c>
      <c r="D7" s="68">
        <v>5</v>
      </c>
      <c r="E7" s="67"/>
      <c r="F7" s="69">
        <v>5000000</v>
      </c>
      <c r="G7" s="69"/>
      <c r="H7" s="69"/>
      <c r="I7" s="69"/>
      <c r="J7" s="69"/>
      <c r="K7" s="70" t="s">
        <v>636</v>
      </c>
      <c r="L7" s="71"/>
    </row>
    <row r="8" spans="1:12" ht="24" x14ac:dyDescent="0.2">
      <c r="A8" s="67" t="s">
        <v>1742</v>
      </c>
      <c r="B8" s="67" t="s">
        <v>1743</v>
      </c>
      <c r="C8" s="67" t="s">
        <v>1744</v>
      </c>
      <c r="D8" s="68">
        <v>18</v>
      </c>
      <c r="E8" s="67"/>
      <c r="F8" s="69">
        <v>300000</v>
      </c>
      <c r="G8" s="69"/>
      <c r="H8" s="69"/>
      <c r="I8" s="69"/>
      <c r="J8" s="69"/>
      <c r="K8" s="70" t="s">
        <v>636</v>
      </c>
      <c r="L8" s="71"/>
    </row>
    <row r="9" spans="1:12" ht="24" x14ac:dyDescent="0.2">
      <c r="A9" s="67" t="s">
        <v>1742</v>
      </c>
      <c r="B9" s="67" t="s">
        <v>1743</v>
      </c>
      <c r="C9" s="67" t="s">
        <v>1196</v>
      </c>
      <c r="D9" s="68">
        <v>12</v>
      </c>
      <c r="E9" s="67"/>
      <c r="F9" s="69">
        <v>3000000</v>
      </c>
      <c r="G9" s="69"/>
      <c r="H9" s="69"/>
      <c r="I9" s="69"/>
      <c r="J9" s="69"/>
      <c r="K9" s="70" t="s">
        <v>636</v>
      </c>
      <c r="L9" s="71"/>
    </row>
    <row r="10" spans="1:12" ht="24" x14ac:dyDescent="0.2">
      <c r="A10" s="67" t="s">
        <v>1742</v>
      </c>
      <c r="B10" s="67" t="s">
        <v>1743</v>
      </c>
      <c r="C10" s="67" t="s">
        <v>1201</v>
      </c>
      <c r="D10" s="68" t="s">
        <v>1207</v>
      </c>
      <c r="E10" s="67"/>
      <c r="F10" s="69">
        <v>1000000</v>
      </c>
      <c r="G10" s="69"/>
      <c r="H10" s="69"/>
      <c r="I10" s="69"/>
      <c r="J10" s="69"/>
      <c r="K10" s="70" t="s">
        <v>636</v>
      </c>
      <c r="L10" s="71"/>
    </row>
    <row r="11" spans="1:12" ht="36" x14ac:dyDescent="0.2">
      <c r="A11" s="67" t="s">
        <v>1742</v>
      </c>
      <c r="B11" s="67" t="s">
        <v>1743</v>
      </c>
      <c r="C11" s="67" t="s">
        <v>1208</v>
      </c>
      <c r="D11" s="68">
        <v>11</v>
      </c>
      <c r="E11" s="67"/>
      <c r="F11" s="69">
        <v>200000</v>
      </c>
      <c r="G11" s="69">
        <v>5000000</v>
      </c>
      <c r="H11" s="69">
        <v>6000000</v>
      </c>
      <c r="I11" s="69"/>
      <c r="J11" s="69"/>
      <c r="K11" s="70" t="s">
        <v>636</v>
      </c>
      <c r="L11" s="71"/>
    </row>
    <row r="12" spans="1:12" ht="24" x14ac:dyDescent="0.2">
      <c r="A12" s="67" t="s">
        <v>1742</v>
      </c>
      <c r="B12" s="67" t="s">
        <v>1743</v>
      </c>
      <c r="C12" s="67" t="s">
        <v>1745</v>
      </c>
      <c r="D12" s="68">
        <v>12</v>
      </c>
      <c r="E12" s="67"/>
      <c r="F12" s="69">
        <v>400000</v>
      </c>
      <c r="G12" s="69">
        <v>6500000</v>
      </c>
      <c r="H12" s="69">
        <v>2000000</v>
      </c>
      <c r="I12" s="69"/>
      <c r="J12" s="69"/>
      <c r="K12" s="70" t="s">
        <v>636</v>
      </c>
      <c r="L12" s="71"/>
    </row>
    <row r="13" spans="1:12" ht="36" x14ac:dyDescent="0.2">
      <c r="A13" s="67" t="s">
        <v>1742</v>
      </c>
      <c r="B13" s="67" t="s">
        <v>1743</v>
      </c>
      <c r="C13" s="67" t="s">
        <v>1746</v>
      </c>
      <c r="D13" s="68" t="s">
        <v>775</v>
      </c>
      <c r="E13" s="67"/>
      <c r="F13" s="76">
        <v>65000000</v>
      </c>
      <c r="G13" s="69">
        <v>85000000</v>
      </c>
      <c r="H13" s="69"/>
      <c r="I13" s="69"/>
      <c r="J13" s="69"/>
      <c r="K13" s="70" t="s">
        <v>1225</v>
      </c>
      <c r="L13" s="71"/>
    </row>
    <row r="14" spans="1:12" ht="24" x14ac:dyDescent="0.2">
      <c r="A14" s="67" t="s">
        <v>1742</v>
      </c>
      <c r="B14" s="67" t="s">
        <v>1743</v>
      </c>
      <c r="C14" s="74" t="s">
        <v>1226</v>
      </c>
      <c r="D14" s="75"/>
      <c r="E14" s="74"/>
      <c r="F14" s="76">
        <v>9400000</v>
      </c>
      <c r="G14" s="69"/>
      <c r="H14" s="69"/>
      <c r="I14" s="69"/>
      <c r="J14" s="69"/>
      <c r="K14" s="70" t="s">
        <v>1232</v>
      </c>
      <c r="L14" s="71"/>
    </row>
    <row r="15" spans="1:12" ht="36" x14ac:dyDescent="0.2">
      <c r="A15" s="67" t="s">
        <v>1742</v>
      </c>
      <c r="B15" s="67" t="s">
        <v>1743</v>
      </c>
      <c r="C15" s="67" t="s">
        <v>1233</v>
      </c>
      <c r="D15" s="68"/>
      <c r="E15" s="67"/>
      <c r="F15" s="76">
        <v>875000</v>
      </c>
      <c r="G15" s="69"/>
      <c r="H15" s="69"/>
      <c r="I15" s="69"/>
      <c r="J15" s="69"/>
      <c r="K15" s="70" t="s">
        <v>1239</v>
      </c>
      <c r="L15" s="71"/>
    </row>
    <row r="16" spans="1:12" ht="72" x14ac:dyDescent="0.2">
      <c r="A16" s="67" t="s">
        <v>1742</v>
      </c>
      <c r="B16" s="67" t="s">
        <v>1743</v>
      </c>
      <c r="C16" s="67" t="s">
        <v>1233</v>
      </c>
      <c r="D16" s="68"/>
      <c r="E16" s="67"/>
      <c r="F16" s="69">
        <v>2000000</v>
      </c>
      <c r="G16" s="69"/>
      <c r="H16" s="69"/>
      <c r="I16" s="69"/>
      <c r="J16" s="69"/>
      <c r="K16" s="70" t="s">
        <v>57</v>
      </c>
      <c r="L16" s="71" t="s">
        <v>1747</v>
      </c>
    </row>
    <row r="17" spans="1:12" ht="36" x14ac:dyDescent="0.2">
      <c r="A17" s="67" t="s">
        <v>1742</v>
      </c>
      <c r="B17" s="67" t="s">
        <v>1743</v>
      </c>
      <c r="C17" s="67" t="s">
        <v>1243</v>
      </c>
      <c r="D17" s="68" t="s">
        <v>775</v>
      </c>
      <c r="E17" s="67"/>
      <c r="F17" s="69">
        <v>20000000</v>
      </c>
      <c r="G17" s="69">
        <v>20000000</v>
      </c>
      <c r="H17" s="69"/>
      <c r="I17" s="69"/>
      <c r="J17" s="69"/>
      <c r="K17" s="70" t="s">
        <v>57</v>
      </c>
      <c r="L17" s="71" t="s">
        <v>1748</v>
      </c>
    </row>
    <row r="18" spans="1:12" ht="24" x14ac:dyDescent="0.2">
      <c r="A18" s="67" t="s">
        <v>1742</v>
      </c>
      <c r="B18" s="67" t="s">
        <v>1743</v>
      </c>
      <c r="C18" s="67" t="s">
        <v>1749</v>
      </c>
      <c r="D18" s="68">
        <v>36</v>
      </c>
      <c r="E18" s="67"/>
      <c r="F18" s="69">
        <v>500000</v>
      </c>
      <c r="G18" s="69">
        <v>6892800</v>
      </c>
      <c r="H18" s="69"/>
      <c r="I18" s="69"/>
      <c r="J18" s="69"/>
      <c r="K18" s="70" t="s">
        <v>57</v>
      </c>
      <c r="L18" s="71"/>
    </row>
    <row r="19" spans="1:12" ht="24" x14ac:dyDescent="0.2">
      <c r="A19" s="67" t="s">
        <v>1742</v>
      </c>
      <c r="B19" s="67" t="s">
        <v>1743</v>
      </c>
      <c r="C19" s="67" t="s">
        <v>1249</v>
      </c>
      <c r="D19" s="68"/>
      <c r="E19" s="67"/>
      <c r="F19" s="69">
        <v>3000000</v>
      </c>
      <c r="G19" s="69">
        <v>2000000</v>
      </c>
      <c r="H19" s="69"/>
      <c r="I19" s="69"/>
      <c r="J19" s="69"/>
      <c r="K19" s="70"/>
      <c r="L19" s="71" t="s">
        <v>1750</v>
      </c>
    </row>
    <row r="20" spans="1:12" ht="24" x14ac:dyDescent="0.2">
      <c r="A20" s="67" t="s">
        <v>1742</v>
      </c>
      <c r="B20" s="67" t="s">
        <v>1743</v>
      </c>
      <c r="C20" s="67" t="s">
        <v>1253</v>
      </c>
      <c r="D20" s="68" t="s">
        <v>775</v>
      </c>
      <c r="E20" s="67"/>
      <c r="F20" s="69">
        <v>1500000</v>
      </c>
      <c r="G20" s="69">
        <v>1500000</v>
      </c>
      <c r="H20" s="69"/>
      <c r="I20" s="69"/>
      <c r="J20" s="69"/>
      <c r="K20" s="70" t="s">
        <v>57</v>
      </c>
      <c r="L20" s="71" t="s">
        <v>1751</v>
      </c>
    </row>
    <row r="21" spans="1:12" ht="24" x14ac:dyDescent="0.2">
      <c r="A21" s="67" t="s">
        <v>1742</v>
      </c>
      <c r="B21" s="67" t="s">
        <v>1743</v>
      </c>
      <c r="C21" s="67" t="s">
        <v>1259</v>
      </c>
      <c r="D21" s="68" t="s">
        <v>626</v>
      </c>
      <c r="E21" s="67"/>
      <c r="F21" s="69">
        <v>500000</v>
      </c>
      <c r="G21" s="69"/>
      <c r="H21" s="69"/>
      <c r="I21" s="69"/>
      <c r="J21" s="69"/>
      <c r="K21" s="70" t="s">
        <v>57</v>
      </c>
      <c r="L21" s="71"/>
    </row>
    <row r="22" spans="1:12" ht="60" x14ac:dyDescent="0.2">
      <c r="A22" s="67" t="s">
        <v>1742</v>
      </c>
      <c r="B22" s="67" t="s">
        <v>1743</v>
      </c>
      <c r="C22" s="67" t="s">
        <v>1261</v>
      </c>
      <c r="D22" s="68"/>
      <c r="E22" s="67"/>
      <c r="F22" s="69">
        <v>500000</v>
      </c>
      <c r="G22" s="69">
        <v>2000000</v>
      </c>
      <c r="H22" s="69"/>
      <c r="I22" s="69"/>
      <c r="J22" s="69"/>
      <c r="K22" s="70" t="s">
        <v>57</v>
      </c>
      <c r="L22" s="71" t="s">
        <v>1752</v>
      </c>
    </row>
    <row r="23" spans="1:12" ht="24" x14ac:dyDescent="0.2">
      <c r="A23" s="67" t="s">
        <v>1742</v>
      </c>
      <c r="B23" s="67" t="s">
        <v>1743</v>
      </c>
      <c r="C23" s="67" t="s">
        <v>1753</v>
      </c>
      <c r="D23" s="68" t="s">
        <v>775</v>
      </c>
      <c r="E23" s="67"/>
      <c r="F23" s="67"/>
      <c r="G23" s="69">
        <v>1000000</v>
      </c>
      <c r="H23" s="69"/>
      <c r="I23" s="69"/>
      <c r="J23" s="69"/>
      <c r="K23" s="70" t="s">
        <v>57</v>
      </c>
      <c r="L23" s="71"/>
    </row>
    <row r="24" spans="1:12" ht="36" x14ac:dyDescent="0.2">
      <c r="A24" s="67" t="s">
        <v>1742</v>
      </c>
      <c r="B24" s="67" t="s">
        <v>1743</v>
      </c>
      <c r="C24" s="67" t="s">
        <v>1754</v>
      </c>
      <c r="D24" s="68">
        <v>34</v>
      </c>
      <c r="E24" s="67"/>
      <c r="F24" s="67"/>
      <c r="G24" s="69">
        <v>394500</v>
      </c>
      <c r="H24" s="69"/>
      <c r="I24" s="69"/>
      <c r="J24" s="69"/>
      <c r="K24" s="70" t="s">
        <v>636</v>
      </c>
      <c r="L24" s="71"/>
    </row>
    <row r="25" spans="1:12" ht="24" x14ac:dyDescent="0.2">
      <c r="A25" s="67" t="s">
        <v>1742</v>
      </c>
      <c r="B25" s="67" t="s">
        <v>1743</v>
      </c>
      <c r="C25" s="67" t="s">
        <v>1755</v>
      </c>
      <c r="D25" s="68">
        <v>2</v>
      </c>
      <c r="E25" s="67"/>
      <c r="F25" s="67"/>
      <c r="G25" s="69">
        <v>6000000</v>
      </c>
      <c r="H25" s="69"/>
      <c r="I25" s="69"/>
      <c r="J25" s="69"/>
      <c r="K25" s="70" t="s">
        <v>636</v>
      </c>
      <c r="L25" s="71"/>
    </row>
    <row r="26" spans="1:12" ht="24" x14ac:dyDescent="0.2">
      <c r="A26" s="67" t="s">
        <v>1742</v>
      </c>
      <c r="B26" s="67" t="s">
        <v>1743</v>
      </c>
      <c r="C26" s="67" t="s">
        <v>1756</v>
      </c>
      <c r="D26" s="68">
        <v>5</v>
      </c>
      <c r="E26" s="67"/>
      <c r="F26" s="67"/>
      <c r="G26" s="69">
        <v>3000000</v>
      </c>
      <c r="H26" s="69"/>
      <c r="I26" s="69"/>
      <c r="J26" s="69"/>
      <c r="K26" s="70" t="s">
        <v>636</v>
      </c>
      <c r="L26" s="71"/>
    </row>
    <row r="27" spans="1:12" ht="24" x14ac:dyDescent="0.2">
      <c r="A27" s="67" t="s">
        <v>1742</v>
      </c>
      <c r="B27" s="67" t="s">
        <v>1743</v>
      </c>
      <c r="C27" s="67" t="s">
        <v>1757</v>
      </c>
      <c r="D27" s="68">
        <v>29</v>
      </c>
      <c r="E27" s="67"/>
      <c r="F27" s="67"/>
      <c r="G27" s="69">
        <v>2000000</v>
      </c>
      <c r="H27" s="69"/>
      <c r="I27" s="69"/>
      <c r="J27" s="69"/>
      <c r="K27" s="70" t="s">
        <v>636</v>
      </c>
      <c r="L27" s="71"/>
    </row>
    <row r="28" spans="1:12" ht="24" x14ac:dyDescent="0.2">
      <c r="A28" s="67" t="s">
        <v>1742</v>
      </c>
      <c r="B28" s="67" t="s">
        <v>1743</v>
      </c>
      <c r="C28" s="67" t="s">
        <v>1758</v>
      </c>
      <c r="D28" s="68">
        <v>8</v>
      </c>
      <c r="E28" s="67"/>
      <c r="F28" s="67"/>
      <c r="G28" s="69">
        <v>8000000</v>
      </c>
      <c r="H28" s="69"/>
      <c r="I28" s="69"/>
      <c r="J28" s="69"/>
      <c r="K28" s="70" t="s">
        <v>636</v>
      </c>
      <c r="L28" s="71"/>
    </row>
    <row r="29" spans="1:12" ht="24" x14ac:dyDescent="0.2">
      <c r="A29" s="67" t="s">
        <v>1742</v>
      </c>
      <c r="B29" s="67" t="s">
        <v>1743</v>
      </c>
      <c r="C29" s="67" t="s">
        <v>1759</v>
      </c>
      <c r="D29" s="68">
        <v>4</v>
      </c>
      <c r="E29" s="67"/>
      <c r="F29" s="67"/>
      <c r="G29" s="69">
        <v>1500000</v>
      </c>
      <c r="H29" s="69"/>
      <c r="I29" s="69"/>
      <c r="J29" s="69"/>
      <c r="K29" s="70" t="s">
        <v>636</v>
      </c>
      <c r="L29" s="71"/>
    </row>
    <row r="30" spans="1:12" ht="24" x14ac:dyDescent="0.2">
      <c r="A30" s="67" t="s">
        <v>1742</v>
      </c>
      <c r="B30" s="67" t="s">
        <v>1743</v>
      </c>
      <c r="C30" s="67" t="s">
        <v>1760</v>
      </c>
      <c r="D30" s="68">
        <v>1</v>
      </c>
      <c r="E30" s="67"/>
      <c r="F30" s="67"/>
      <c r="G30" s="69">
        <v>1800000</v>
      </c>
      <c r="H30" s="69"/>
      <c r="I30" s="69"/>
      <c r="J30" s="69"/>
      <c r="K30" s="70" t="s">
        <v>636</v>
      </c>
      <c r="L30" s="71"/>
    </row>
    <row r="31" spans="1:12" ht="24" x14ac:dyDescent="0.2">
      <c r="A31" s="67" t="s">
        <v>1742</v>
      </c>
      <c r="B31" s="67" t="s">
        <v>1743</v>
      </c>
      <c r="C31" s="67" t="s">
        <v>1761</v>
      </c>
      <c r="D31" s="68">
        <v>1</v>
      </c>
      <c r="E31" s="67"/>
      <c r="F31" s="67"/>
      <c r="G31" s="69">
        <v>600000</v>
      </c>
      <c r="H31" s="69"/>
      <c r="I31" s="69"/>
      <c r="J31" s="69"/>
      <c r="K31" s="70" t="s">
        <v>636</v>
      </c>
      <c r="L31" s="71"/>
    </row>
    <row r="32" spans="1:12" ht="36" x14ac:dyDescent="0.2">
      <c r="A32" s="67" t="s">
        <v>1742</v>
      </c>
      <c r="B32" s="67" t="s">
        <v>1743</v>
      </c>
      <c r="C32" s="67" t="s">
        <v>1762</v>
      </c>
      <c r="D32" s="68">
        <v>21</v>
      </c>
      <c r="E32" s="67"/>
      <c r="F32" s="67"/>
      <c r="G32" s="69">
        <v>150000</v>
      </c>
      <c r="H32" s="69"/>
      <c r="I32" s="69"/>
      <c r="J32" s="69"/>
      <c r="K32" s="70" t="s">
        <v>636</v>
      </c>
      <c r="L32" s="71"/>
    </row>
    <row r="33" spans="1:12" ht="60" x14ac:dyDescent="0.2">
      <c r="A33" s="67" t="s">
        <v>1742</v>
      </c>
      <c r="B33" s="67" t="s">
        <v>1743</v>
      </c>
      <c r="C33" s="67" t="s">
        <v>1763</v>
      </c>
      <c r="D33" s="68">
        <v>22</v>
      </c>
      <c r="E33" s="67"/>
      <c r="F33" s="67"/>
      <c r="G33" s="69">
        <v>900000</v>
      </c>
      <c r="H33" s="69">
        <v>1000000</v>
      </c>
      <c r="I33" s="69">
        <v>1000000</v>
      </c>
      <c r="J33" s="69">
        <v>1000000</v>
      </c>
      <c r="K33" s="70" t="s">
        <v>636</v>
      </c>
      <c r="L33" s="71"/>
    </row>
    <row r="34" spans="1:12" ht="24" x14ac:dyDescent="0.2">
      <c r="A34" s="67" t="s">
        <v>1742</v>
      </c>
      <c r="B34" s="67" t="s">
        <v>1743</v>
      </c>
      <c r="C34" s="67" t="s">
        <v>1764</v>
      </c>
      <c r="D34" s="68">
        <v>16</v>
      </c>
      <c r="E34" s="67"/>
      <c r="F34" s="67"/>
      <c r="G34" s="69">
        <v>1000000</v>
      </c>
      <c r="H34" s="69"/>
      <c r="I34" s="69"/>
      <c r="J34" s="69"/>
      <c r="K34" s="70" t="s">
        <v>636</v>
      </c>
      <c r="L34" s="71"/>
    </row>
    <row r="35" spans="1:12" ht="48" x14ac:dyDescent="0.2">
      <c r="A35" s="67" t="s">
        <v>1742</v>
      </c>
      <c r="B35" s="67" t="s">
        <v>1743</v>
      </c>
      <c r="C35" s="67" t="s">
        <v>1765</v>
      </c>
      <c r="D35" s="68">
        <v>12</v>
      </c>
      <c r="E35" s="67"/>
      <c r="F35" s="67"/>
      <c r="G35" s="69">
        <v>500000</v>
      </c>
      <c r="H35" s="69"/>
      <c r="I35" s="69"/>
      <c r="J35" s="69"/>
      <c r="K35" s="70" t="s">
        <v>636</v>
      </c>
      <c r="L35" s="71"/>
    </row>
    <row r="36" spans="1:12" ht="24" x14ac:dyDescent="0.2">
      <c r="A36" s="67" t="s">
        <v>1742</v>
      </c>
      <c r="B36" s="67" t="s">
        <v>1743</v>
      </c>
      <c r="C36" s="67" t="s">
        <v>1766</v>
      </c>
      <c r="D36" s="68">
        <v>13</v>
      </c>
      <c r="E36" s="67"/>
      <c r="F36" s="67"/>
      <c r="G36" s="69">
        <v>500000</v>
      </c>
      <c r="H36" s="69"/>
      <c r="I36" s="69"/>
      <c r="J36" s="69"/>
      <c r="K36" s="70" t="s">
        <v>636</v>
      </c>
      <c r="L36" s="71"/>
    </row>
    <row r="37" spans="1:12" ht="24" x14ac:dyDescent="0.2">
      <c r="A37" s="67" t="s">
        <v>1742</v>
      </c>
      <c r="B37" s="67" t="s">
        <v>1743</v>
      </c>
      <c r="C37" s="77" t="s">
        <v>1767</v>
      </c>
      <c r="D37" s="68" t="s">
        <v>1768</v>
      </c>
      <c r="E37" s="67"/>
      <c r="F37" s="67"/>
      <c r="G37" s="69"/>
      <c r="H37" s="69">
        <v>2000000</v>
      </c>
      <c r="I37" s="69">
        <v>18000000</v>
      </c>
      <c r="J37" s="69"/>
      <c r="K37" s="70" t="s">
        <v>636</v>
      </c>
      <c r="L37" s="71"/>
    </row>
    <row r="38" spans="1:12" ht="24" x14ac:dyDescent="0.2">
      <c r="A38" s="67" t="s">
        <v>1742</v>
      </c>
      <c r="B38" s="67" t="s">
        <v>1743</v>
      </c>
      <c r="C38" s="67" t="s">
        <v>1769</v>
      </c>
      <c r="D38" s="68" t="s">
        <v>767</v>
      </c>
      <c r="E38" s="67"/>
      <c r="F38" s="67"/>
      <c r="G38" s="69">
        <v>800000</v>
      </c>
      <c r="H38" s="69">
        <v>800000</v>
      </c>
      <c r="I38" s="69">
        <v>1200000</v>
      </c>
      <c r="J38" s="69">
        <v>1200000</v>
      </c>
      <c r="K38" s="70" t="s">
        <v>636</v>
      </c>
      <c r="L38" s="71"/>
    </row>
    <row r="39" spans="1:12" ht="24" x14ac:dyDescent="0.2">
      <c r="A39" s="67" t="s">
        <v>1742</v>
      </c>
      <c r="B39" s="67" t="s">
        <v>1743</v>
      </c>
      <c r="C39" s="67" t="s">
        <v>1770</v>
      </c>
      <c r="D39" s="68" t="s">
        <v>761</v>
      </c>
      <c r="E39" s="67"/>
      <c r="F39" s="67"/>
      <c r="G39" s="69"/>
      <c r="H39" s="69">
        <v>3500000</v>
      </c>
      <c r="I39" s="69"/>
      <c r="J39" s="69"/>
      <c r="K39" s="70" t="s">
        <v>636</v>
      </c>
      <c r="L39" s="71"/>
    </row>
    <row r="40" spans="1:12" ht="24" x14ac:dyDescent="0.2">
      <c r="A40" s="67" t="s">
        <v>1742</v>
      </c>
      <c r="B40" s="67" t="s">
        <v>1743</v>
      </c>
      <c r="C40" s="67" t="s">
        <v>1771</v>
      </c>
      <c r="D40" s="68" t="s">
        <v>1772</v>
      </c>
      <c r="E40" s="67"/>
      <c r="F40" s="67"/>
      <c r="G40" s="69">
        <v>300000</v>
      </c>
      <c r="H40" s="69">
        <v>3200000</v>
      </c>
      <c r="I40" s="69"/>
      <c r="J40" s="69"/>
      <c r="K40" s="70" t="s">
        <v>636</v>
      </c>
      <c r="L40" s="71"/>
    </row>
    <row r="41" spans="1:12" ht="24" x14ac:dyDescent="0.2">
      <c r="A41" s="67" t="s">
        <v>1742</v>
      </c>
      <c r="B41" s="67" t="s">
        <v>1743</v>
      </c>
      <c r="C41" s="67" t="s">
        <v>1773</v>
      </c>
      <c r="D41" s="68" t="s">
        <v>1062</v>
      </c>
      <c r="E41" s="67"/>
      <c r="F41" s="67"/>
      <c r="G41" s="69"/>
      <c r="H41" s="69">
        <v>1400000</v>
      </c>
      <c r="I41" s="69"/>
      <c r="J41" s="69"/>
      <c r="K41" s="70" t="s">
        <v>636</v>
      </c>
      <c r="L41" s="71"/>
    </row>
    <row r="42" spans="1:12" ht="24" x14ac:dyDescent="0.2">
      <c r="A42" s="67" t="s">
        <v>1742</v>
      </c>
      <c r="B42" s="67" t="s">
        <v>1743</v>
      </c>
      <c r="C42" s="67" t="s">
        <v>1774</v>
      </c>
      <c r="D42" s="68" t="s">
        <v>1062</v>
      </c>
      <c r="E42" s="67"/>
      <c r="F42" s="67"/>
      <c r="G42" s="69"/>
      <c r="H42" s="69">
        <v>15000000</v>
      </c>
      <c r="I42" s="69"/>
      <c r="J42" s="69"/>
      <c r="K42" s="70" t="s">
        <v>636</v>
      </c>
      <c r="L42" s="71"/>
    </row>
    <row r="43" spans="1:12" ht="24" x14ac:dyDescent="0.2">
      <c r="A43" s="67" t="s">
        <v>1742</v>
      </c>
      <c r="B43" s="67" t="s">
        <v>1743</v>
      </c>
      <c r="C43" s="67" t="s">
        <v>1775</v>
      </c>
      <c r="D43" s="68" t="s">
        <v>1062</v>
      </c>
      <c r="E43" s="67"/>
      <c r="F43" s="67"/>
      <c r="G43" s="67"/>
      <c r="H43" s="69">
        <v>250000</v>
      </c>
      <c r="I43" s="69">
        <v>2325000</v>
      </c>
      <c r="J43" s="69">
        <v>1000000</v>
      </c>
      <c r="K43" s="70" t="s">
        <v>636</v>
      </c>
      <c r="L43" s="71"/>
    </row>
    <row r="44" spans="1:12" ht="24" x14ac:dyDescent="0.2">
      <c r="A44" s="67" t="s">
        <v>1742</v>
      </c>
      <c r="B44" s="67" t="s">
        <v>1743</v>
      </c>
      <c r="C44" s="67" t="s">
        <v>1776</v>
      </c>
      <c r="D44" s="68" t="s">
        <v>56</v>
      </c>
      <c r="E44" s="67"/>
      <c r="F44" s="67"/>
      <c r="G44" s="69">
        <v>15000000</v>
      </c>
      <c r="H44" s="69">
        <v>15000000</v>
      </c>
      <c r="I44" s="69">
        <v>15000000</v>
      </c>
      <c r="J44" s="69">
        <v>15000000</v>
      </c>
      <c r="K44" s="70" t="s">
        <v>636</v>
      </c>
      <c r="L44" s="71"/>
    </row>
    <row r="45" spans="1:12" ht="24" x14ac:dyDescent="0.2">
      <c r="A45" s="67" t="s">
        <v>1742</v>
      </c>
      <c r="B45" s="67" t="s">
        <v>1743</v>
      </c>
      <c r="C45" s="67" t="s">
        <v>1777</v>
      </c>
      <c r="D45" s="68" t="s">
        <v>765</v>
      </c>
      <c r="E45" s="67"/>
      <c r="F45" s="67"/>
      <c r="G45" s="69"/>
      <c r="H45" s="69">
        <v>3000000</v>
      </c>
      <c r="I45" s="69">
        <v>3000000</v>
      </c>
      <c r="J45" s="69"/>
      <c r="K45" s="70" t="s">
        <v>636</v>
      </c>
      <c r="L45" s="71"/>
    </row>
    <row r="46" spans="1:12" ht="36" x14ac:dyDescent="0.2">
      <c r="A46" s="67" t="s">
        <v>1742</v>
      </c>
      <c r="B46" s="67" t="s">
        <v>1743</v>
      </c>
      <c r="C46" s="67" t="s">
        <v>1778</v>
      </c>
      <c r="D46" s="68" t="s">
        <v>1779</v>
      </c>
      <c r="E46" s="67"/>
      <c r="F46" s="67"/>
      <c r="G46" s="69"/>
      <c r="H46" s="69">
        <v>3500000</v>
      </c>
      <c r="I46" s="69"/>
      <c r="J46" s="69"/>
      <c r="K46" s="70" t="s">
        <v>636</v>
      </c>
      <c r="L46" s="71"/>
    </row>
    <row r="47" spans="1:12" ht="24" x14ac:dyDescent="0.2">
      <c r="A47" s="67" t="s">
        <v>1742</v>
      </c>
      <c r="B47" s="67" t="s">
        <v>1743</v>
      </c>
      <c r="C47" s="67" t="s">
        <v>1780</v>
      </c>
      <c r="D47" s="68" t="s">
        <v>635</v>
      </c>
      <c r="E47" s="67"/>
      <c r="F47" s="67"/>
      <c r="G47" s="69">
        <v>200000</v>
      </c>
      <c r="H47" s="69">
        <v>200000</v>
      </c>
      <c r="I47" s="69">
        <v>200000</v>
      </c>
      <c r="J47" s="69">
        <v>200000</v>
      </c>
      <c r="K47" s="70" t="s">
        <v>636</v>
      </c>
      <c r="L47" s="71"/>
    </row>
    <row r="48" spans="1:12" ht="24" x14ac:dyDescent="0.2">
      <c r="A48" s="67" t="s">
        <v>1742</v>
      </c>
      <c r="B48" s="67" t="s">
        <v>1743</v>
      </c>
      <c r="C48" s="67" t="s">
        <v>1781</v>
      </c>
      <c r="D48" s="68" t="s">
        <v>56</v>
      </c>
      <c r="E48" s="67"/>
      <c r="F48" s="67"/>
      <c r="G48" s="69">
        <v>500000</v>
      </c>
      <c r="H48" s="69">
        <v>500000</v>
      </c>
      <c r="I48" s="69">
        <v>500000</v>
      </c>
      <c r="J48" s="69">
        <v>700000</v>
      </c>
      <c r="K48" s="70" t="s">
        <v>636</v>
      </c>
      <c r="L48" s="71"/>
    </row>
    <row r="49" spans="1:12" ht="36" x14ac:dyDescent="0.2">
      <c r="A49" s="67" t="s">
        <v>1742</v>
      </c>
      <c r="B49" s="67" t="s">
        <v>1743</v>
      </c>
      <c r="C49" s="67" t="s">
        <v>1782</v>
      </c>
      <c r="D49" s="68" t="s">
        <v>56</v>
      </c>
      <c r="E49" s="67"/>
      <c r="F49" s="67"/>
      <c r="G49" s="69">
        <v>1000000</v>
      </c>
      <c r="H49" s="69">
        <v>3500000</v>
      </c>
      <c r="I49" s="69">
        <v>3500000</v>
      </c>
      <c r="J49" s="67">
        <v>1000000</v>
      </c>
      <c r="K49" s="70" t="s">
        <v>636</v>
      </c>
      <c r="L49" s="71"/>
    </row>
    <row r="50" spans="1:12" ht="24" x14ac:dyDescent="0.2">
      <c r="A50" s="67" t="s">
        <v>1742</v>
      </c>
      <c r="B50" s="67" t="s">
        <v>1743</v>
      </c>
      <c r="C50" s="67" t="s">
        <v>1783</v>
      </c>
      <c r="D50" s="68" t="s">
        <v>56</v>
      </c>
      <c r="E50" s="67"/>
      <c r="F50" s="67"/>
      <c r="G50" s="69">
        <v>1000000</v>
      </c>
      <c r="H50" s="69">
        <v>3500000</v>
      </c>
      <c r="I50" s="69">
        <v>3500000</v>
      </c>
      <c r="J50" s="67">
        <v>1500000</v>
      </c>
      <c r="K50" s="70" t="s">
        <v>636</v>
      </c>
      <c r="L50" s="71"/>
    </row>
    <row r="51" spans="1:12" ht="24" x14ac:dyDescent="0.2">
      <c r="A51" s="67" t="s">
        <v>1742</v>
      </c>
      <c r="B51" s="67" t="s">
        <v>1743</v>
      </c>
      <c r="C51" s="67" t="s">
        <v>1784</v>
      </c>
      <c r="D51" s="68" t="s">
        <v>1062</v>
      </c>
      <c r="E51" s="67"/>
      <c r="F51" s="67"/>
      <c r="G51" s="69"/>
      <c r="H51" s="69">
        <v>200000</v>
      </c>
      <c r="I51" s="69">
        <v>2500000</v>
      </c>
      <c r="J51" s="69"/>
      <c r="K51" s="70" t="s">
        <v>57</v>
      </c>
      <c r="L51" s="71"/>
    </row>
    <row r="52" spans="1:12" ht="24" x14ac:dyDescent="0.2">
      <c r="A52" s="67" t="s">
        <v>1742</v>
      </c>
      <c r="B52" s="67" t="s">
        <v>1743</v>
      </c>
      <c r="C52" s="67" t="s">
        <v>1785</v>
      </c>
      <c r="D52" s="68" t="s">
        <v>1786</v>
      </c>
      <c r="E52" s="67"/>
      <c r="F52" s="67"/>
      <c r="G52" s="69">
        <v>500000</v>
      </c>
      <c r="H52" s="69">
        <v>2000000</v>
      </c>
      <c r="I52" s="69">
        <v>2000000</v>
      </c>
      <c r="J52" s="69"/>
      <c r="K52" s="70" t="s">
        <v>57</v>
      </c>
      <c r="L52" s="71"/>
    </row>
    <row r="53" spans="1:12" ht="24" x14ac:dyDescent="0.2">
      <c r="A53" s="67" t="s">
        <v>1742</v>
      </c>
      <c r="B53" s="67" t="s">
        <v>1743</v>
      </c>
      <c r="C53" s="67" t="s">
        <v>1787</v>
      </c>
      <c r="D53" s="68" t="s">
        <v>775</v>
      </c>
      <c r="E53" s="67"/>
      <c r="F53" s="67"/>
      <c r="G53" s="69">
        <v>500000</v>
      </c>
      <c r="H53" s="69">
        <v>12000000</v>
      </c>
      <c r="I53" s="69">
        <v>12000000</v>
      </c>
      <c r="J53" s="69">
        <v>12000000</v>
      </c>
      <c r="K53" s="70" t="s">
        <v>1788</v>
      </c>
      <c r="L53" s="71"/>
    </row>
    <row r="54" spans="1:12" ht="24" x14ac:dyDescent="0.2">
      <c r="A54" s="67" t="s">
        <v>1742</v>
      </c>
      <c r="B54" s="67" t="s">
        <v>1743</v>
      </c>
      <c r="C54" s="67" t="s">
        <v>1789</v>
      </c>
      <c r="D54" s="68" t="s">
        <v>626</v>
      </c>
      <c r="E54" s="67"/>
      <c r="F54" s="67"/>
      <c r="G54" s="69"/>
      <c r="H54" s="69">
        <v>300000</v>
      </c>
      <c r="I54" s="69"/>
      <c r="J54" s="69"/>
      <c r="K54" s="70" t="s">
        <v>57</v>
      </c>
      <c r="L54" s="71"/>
    </row>
    <row r="55" spans="1:12" ht="24" x14ac:dyDescent="0.2">
      <c r="A55" s="67" t="s">
        <v>1742</v>
      </c>
      <c r="B55" s="67" t="s">
        <v>1743</v>
      </c>
      <c r="C55" s="67" t="s">
        <v>1790</v>
      </c>
      <c r="D55" s="68"/>
      <c r="E55" s="67"/>
      <c r="F55" s="67"/>
      <c r="G55" s="69"/>
      <c r="H55" s="69">
        <v>2000000</v>
      </c>
      <c r="I55" s="69">
        <v>4000000</v>
      </c>
      <c r="J55" s="69"/>
      <c r="K55" s="70" t="s">
        <v>1788</v>
      </c>
      <c r="L55" s="71"/>
    </row>
    <row r="56" spans="1:12" ht="24" x14ac:dyDescent="0.2">
      <c r="A56" s="67" t="s">
        <v>1742</v>
      </c>
      <c r="B56" s="67" t="s">
        <v>1743</v>
      </c>
      <c r="C56" s="67" t="s">
        <v>1791</v>
      </c>
      <c r="D56" s="68"/>
      <c r="E56" s="67"/>
      <c r="F56" s="67"/>
      <c r="G56" s="69"/>
      <c r="H56" s="69">
        <v>12000000</v>
      </c>
      <c r="I56" s="69"/>
      <c r="J56" s="69"/>
      <c r="K56" s="70" t="s">
        <v>1788</v>
      </c>
      <c r="L56" s="71"/>
    </row>
    <row r="57" spans="1:12" ht="24" x14ac:dyDescent="0.2">
      <c r="A57" s="67" t="s">
        <v>1742</v>
      </c>
      <c r="B57" s="67" t="s">
        <v>1743</v>
      </c>
      <c r="C57" s="67" t="s">
        <v>1792</v>
      </c>
      <c r="D57" s="68"/>
      <c r="E57" s="67"/>
      <c r="F57" s="67"/>
      <c r="G57" s="69"/>
      <c r="H57" s="69">
        <v>300000</v>
      </c>
      <c r="I57" s="69">
        <v>200000</v>
      </c>
      <c r="J57" s="69"/>
      <c r="K57" s="70" t="s">
        <v>57</v>
      </c>
      <c r="L57" s="71"/>
    </row>
    <row r="58" spans="1:12" ht="24" x14ac:dyDescent="0.2">
      <c r="A58" s="67" t="s">
        <v>1742</v>
      </c>
      <c r="B58" s="67" t="s">
        <v>1743</v>
      </c>
      <c r="C58" s="67" t="s">
        <v>1793</v>
      </c>
      <c r="D58" s="68"/>
      <c r="E58" s="67"/>
      <c r="F58" s="67"/>
      <c r="G58" s="69"/>
      <c r="H58" s="69">
        <v>200000</v>
      </c>
      <c r="I58" s="69">
        <v>200000</v>
      </c>
      <c r="J58" s="69">
        <v>200000</v>
      </c>
      <c r="K58" s="70" t="s">
        <v>1794</v>
      </c>
      <c r="L58" s="71"/>
    </row>
    <row r="59" spans="1:12" ht="24" x14ac:dyDescent="0.2">
      <c r="A59" s="67" t="s">
        <v>1742</v>
      </c>
      <c r="B59" s="67" t="s">
        <v>1743</v>
      </c>
      <c r="C59" s="67" t="s">
        <v>1795</v>
      </c>
      <c r="D59" s="68"/>
      <c r="E59" s="67"/>
      <c r="F59" s="67"/>
      <c r="G59" s="69"/>
      <c r="H59" s="69">
        <v>2000000</v>
      </c>
      <c r="I59" s="69">
        <v>2000000</v>
      </c>
      <c r="J59" s="69">
        <v>2000000</v>
      </c>
      <c r="K59" s="70" t="s">
        <v>57</v>
      </c>
      <c r="L59" s="71"/>
    </row>
    <row r="60" spans="1:12" ht="24" x14ac:dyDescent="0.2">
      <c r="A60" s="67" t="s">
        <v>1742</v>
      </c>
      <c r="B60" s="67" t="s">
        <v>1743</v>
      </c>
      <c r="C60" s="67" t="s">
        <v>1796</v>
      </c>
      <c r="D60" s="68"/>
      <c r="E60" s="67"/>
      <c r="F60" s="67"/>
      <c r="G60" s="69"/>
      <c r="H60" s="69">
        <v>110000000</v>
      </c>
      <c r="I60" s="69">
        <v>110000000</v>
      </c>
      <c r="J60" s="69">
        <v>110000000</v>
      </c>
      <c r="K60" s="70" t="s">
        <v>1797</v>
      </c>
      <c r="L60" s="71"/>
    </row>
    <row r="61" spans="1:12" x14ac:dyDescent="0.2">
      <c r="A61" s="79"/>
      <c r="B61" s="79"/>
      <c r="C61" s="79"/>
      <c r="D61" s="80"/>
      <c r="E61" s="81" t="s">
        <v>1798</v>
      </c>
      <c r="F61" s="82">
        <f>SUM(F4:F22)</f>
        <v>126175000</v>
      </c>
      <c r="G61" s="82">
        <f>SUM(G11:G60)</f>
        <v>176037300</v>
      </c>
      <c r="H61" s="82">
        <f>SUM(H11:H60)</f>
        <v>205350000</v>
      </c>
      <c r="I61" s="82">
        <f>SUM(I33:I60)</f>
        <v>181125000</v>
      </c>
      <c r="J61" s="82">
        <f>SUM(J33:J60)</f>
        <v>145800000</v>
      </c>
      <c r="K61" s="79"/>
      <c r="L61" s="82"/>
    </row>
    <row r="63" spans="1:12" x14ac:dyDescent="0.2">
      <c r="A63" s="78" t="s">
        <v>1824</v>
      </c>
    </row>
    <row r="65" spans="1:12" x14ac:dyDescent="0.2">
      <c r="A65" s="368" t="s">
        <v>1799</v>
      </c>
      <c r="B65" s="368"/>
      <c r="C65" s="368"/>
      <c r="D65" s="368"/>
      <c r="E65" s="368"/>
      <c r="F65" s="368"/>
      <c r="G65" s="368"/>
      <c r="H65" s="368"/>
      <c r="I65" s="368"/>
      <c r="J65" s="368"/>
      <c r="K65" s="368"/>
      <c r="L65" s="368"/>
    </row>
    <row r="66" spans="1:12" x14ac:dyDescent="0.2">
      <c r="A66" s="102" t="s">
        <v>1730</v>
      </c>
      <c r="B66" s="102" t="s">
        <v>1731</v>
      </c>
      <c r="C66" s="102" t="s">
        <v>1732</v>
      </c>
      <c r="D66" s="103" t="s">
        <v>1733</v>
      </c>
      <c r="E66" s="104" t="s">
        <v>1734</v>
      </c>
      <c r="F66" s="105" t="s">
        <v>1735</v>
      </c>
      <c r="G66" s="105" t="s">
        <v>1736</v>
      </c>
      <c r="H66" s="105" t="s">
        <v>1737</v>
      </c>
      <c r="I66" s="105" t="s">
        <v>1738</v>
      </c>
      <c r="J66" s="105" t="s">
        <v>1739</v>
      </c>
      <c r="K66" s="102" t="s">
        <v>1740</v>
      </c>
      <c r="L66" s="105" t="s">
        <v>1741</v>
      </c>
    </row>
    <row r="67" spans="1:12" ht="24" x14ac:dyDescent="0.2">
      <c r="A67" s="67" t="s">
        <v>1742</v>
      </c>
      <c r="B67" s="67" t="s">
        <v>1800</v>
      </c>
      <c r="C67" s="67" t="s">
        <v>1031</v>
      </c>
      <c r="D67" s="68" t="s">
        <v>1034</v>
      </c>
      <c r="E67" s="67"/>
      <c r="F67" s="69">
        <v>14000000</v>
      </c>
      <c r="G67" s="69"/>
      <c r="H67" s="69"/>
      <c r="I67" s="69"/>
      <c r="J67" s="69"/>
      <c r="K67" s="70" t="s">
        <v>636</v>
      </c>
      <c r="L67" s="85" t="s">
        <v>1801</v>
      </c>
    </row>
    <row r="68" spans="1:12" ht="36" x14ac:dyDescent="0.2">
      <c r="A68" s="67" t="s">
        <v>1742</v>
      </c>
      <c r="B68" s="67" t="s">
        <v>1800</v>
      </c>
      <c r="C68" s="67" t="s">
        <v>1802</v>
      </c>
      <c r="D68" s="68"/>
      <c r="E68" s="67"/>
      <c r="F68" s="69">
        <v>300000</v>
      </c>
      <c r="G68" s="69">
        <v>13500000</v>
      </c>
      <c r="H68" s="69">
        <v>9000000</v>
      </c>
      <c r="I68" s="69"/>
      <c r="J68" s="69"/>
      <c r="K68" s="70" t="s">
        <v>636</v>
      </c>
      <c r="L68" s="71" t="s">
        <v>1803</v>
      </c>
    </row>
    <row r="69" spans="1:12" ht="24" x14ac:dyDescent="0.2">
      <c r="A69" s="67" t="s">
        <v>1742</v>
      </c>
      <c r="B69" s="67" t="s">
        <v>1800</v>
      </c>
      <c r="C69" s="67" t="s">
        <v>1044</v>
      </c>
      <c r="D69" s="68" t="s">
        <v>40</v>
      </c>
      <c r="E69" s="67"/>
      <c r="F69" s="69">
        <v>25019406</v>
      </c>
      <c r="G69" s="69">
        <v>30000000</v>
      </c>
      <c r="H69" s="69">
        <v>30000000</v>
      </c>
      <c r="I69" s="69">
        <v>30000000</v>
      </c>
      <c r="J69" s="69">
        <v>30000000</v>
      </c>
      <c r="K69" s="70" t="s">
        <v>636</v>
      </c>
      <c r="L69" s="71"/>
    </row>
    <row r="70" spans="1:12" ht="24" x14ac:dyDescent="0.2">
      <c r="A70" s="67" t="s">
        <v>1742</v>
      </c>
      <c r="B70" s="67" t="s">
        <v>1800</v>
      </c>
      <c r="C70" s="67" t="s">
        <v>1047</v>
      </c>
      <c r="D70" s="68"/>
      <c r="E70" s="67"/>
      <c r="F70" s="69">
        <v>3673594</v>
      </c>
      <c r="G70" s="69"/>
      <c r="H70" s="69"/>
      <c r="I70" s="69"/>
      <c r="J70" s="69"/>
      <c r="K70" s="70" t="s">
        <v>636</v>
      </c>
      <c r="L70" s="71" t="s">
        <v>1804</v>
      </c>
    </row>
    <row r="71" spans="1:12" ht="48" x14ac:dyDescent="0.2">
      <c r="A71" s="67" t="s">
        <v>1742</v>
      </c>
      <c r="B71" s="67" t="s">
        <v>1800</v>
      </c>
      <c r="C71" s="67" t="s">
        <v>1051</v>
      </c>
      <c r="D71" s="68" t="s">
        <v>1054</v>
      </c>
      <c r="E71" s="67"/>
      <c r="F71" s="69">
        <v>400000</v>
      </c>
      <c r="G71" s="69">
        <v>14500000</v>
      </c>
      <c r="H71" s="69">
        <v>20000000</v>
      </c>
      <c r="I71" s="69">
        <v>20000000</v>
      </c>
      <c r="J71" s="69">
        <v>20000000</v>
      </c>
      <c r="K71" s="70" t="s">
        <v>636</v>
      </c>
      <c r="L71" s="71" t="s">
        <v>1805</v>
      </c>
    </row>
    <row r="72" spans="1:12" ht="36" x14ac:dyDescent="0.2">
      <c r="A72" s="67" t="s">
        <v>1742</v>
      </c>
      <c r="B72" s="67" t="s">
        <v>1800</v>
      </c>
      <c r="C72" s="67" t="s">
        <v>1056</v>
      </c>
      <c r="D72" s="68" t="s">
        <v>1062</v>
      </c>
      <c r="E72" s="67"/>
      <c r="F72" s="69">
        <v>1410000</v>
      </c>
      <c r="G72" s="69">
        <v>1000000</v>
      </c>
      <c r="H72" s="69">
        <v>1000000</v>
      </c>
      <c r="I72" s="69">
        <v>1000000</v>
      </c>
      <c r="J72" s="69">
        <v>1000000</v>
      </c>
      <c r="K72" s="70" t="s">
        <v>636</v>
      </c>
      <c r="L72" s="71" t="s">
        <v>1806</v>
      </c>
    </row>
    <row r="73" spans="1:12" ht="36" x14ac:dyDescent="0.2">
      <c r="A73" s="67" t="s">
        <v>1742</v>
      </c>
      <c r="B73" s="67" t="s">
        <v>1800</v>
      </c>
      <c r="C73" s="67" t="s">
        <v>1064</v>
      </c>
      <c r="D73" s="68" t="s">
        <v>1068</v>
      </c>
      <c r="E73" s="67"/>
      <c r="F73" s="69">
        <v>200000</v>
      </c>
      <c r="G73" s="69">
        <v>2500000</v>
      </c>
      <c r="H73" s="69">
        <v>2000000</v>
      </c>
      <c r="I73" s="69">
        <v>2000000</v>
      </c>
      <c r="J73" s="69">
        <v>2000000</v>
      </c>
      <c r="K73" s="70" t="s">
        <v>636</v>
      </c>
      <c r="L73" s="71" t="s">
        <v>1807</v>
      </c>
    </row>
    <row r="74" spans="1:12" ht="36" x14ac:dyDescent="0.2">
      <c r="A74" s="67" t="s">
        <v>1742</v>
      </c>
      <c r="B74" s="67" t="s">
        <v>1800</v>
      </c>
      <c r="C74" s="67" t="s">
        <v>1808</v>
      </c>
      <c r="D74" s="68" t="s">
        <v>56</v>
      </c>
      <c r="E74" s="67"/>
      <c r="F74" s="69">
        <v>4000000</v>
      </c>
      <c r="G74" s="67">
        <v>6000000</v>
      </c>
      <c r="H74" s="67">
        <v>8000000</v>
      </c>
      <c r="I74" s="67">
        <v>10000000</v>
      </c>
      <c r="J74" s="67">
        <v>12000000</v>
      </c>
      <c r="K74" s="67" t="s">
        <v>636</v>
      </c>
      <c r="L74" s="67" t="s">
        <v>1809</v>
      </c>
    </row>
    <row r="75" spans="1:12" ht="36" x14ac:dyDescent="0.2">
      <c r="A75" s="67" t="s">
        <v>1742</v>
      </c>
      <c r="B75" s="72" t="s">
        <v>1800</v>
      </c>
      <c r="C75" s="72" t="s">
        <v>1071</v>
      </c>
      <c r="D75" s="73" t="s">
        <v>1078</v>
      </c>
      <c r="E75" s="72"/>
      <c r="F75" s="71">
        <v>500000</v>
      </c>
      <c r="G75" s="71">
        <v>10000000</v>
      </c>
      <c r="H75" s="71">
        <v>5600000</v>
      </c>
      <c r="I75" s="71"/>
      <c r="J75" s="71"/>
      <c r="K75" s="70" t="s">
        <v>636</v>
      </c>
      <c r="L75" s="71" t="s">
        <v>1810</v>
      </c>
    </row>
    <row r="76" spans="1:12" ht="24" x14ac:dyDescent="0.2">
      <c r="A76" s="67" t="s">
        <v>1742</v>
      </c>
      <c r="B76" s="67" t="s">
        <v>1800</v>
      </c>
      <c r="C76" s="67" t="s">
        <v>1079</v>
      </c>
      <c r="D76" s="68"/>
      <c r="E76" s="67"/>
      <c r="F76" s="69">
        <v>4000000</v>
      </c>
      <c r="G76" s="69">
        <v>4000000</v>
      </c>
      <c r="H76" s="69">
        <v>5000000</v>
      </c>
      <c r="I76" s="69"/>
      <c r="J76" s="69"/>
      <c r="K76" s="70" t="s">
        <v>636</v>
      </c>
      <c r="L76" s="71" t="s">
        <v>1811</v>
      </c>
    </row>
    <row r="77" spans="1:12" ht="36" x14ac:dyDescent="0.2">
      <c r="A77" s="67" t="s">
        <v>1742</v>
      </c>
      <c r="B77" s="67" t="s">
        <v>1800</v>
      </c>
      <c r="C77" s="67" t="s">
        <v>1082</v>
      </c>
      <c r="D77" s="68" t="s">
        <v>1084</v>
      </c>
      <c r="E77" s="67"/>
      <c r="F77" s="69">
        <v>500000</v>
      </c>
      <c r="G77" s="69">
        <v>7400000</v>
      </c>
      <c r="H77" s="69"/>
      <c r="I77" s="69"/>
      <c r="J77" s="69"/>
      <c r="K77" s="70" t="s">
        <v>636</v>
      </c>
      <c r="L77" s="71" t="s">
        <v>1810</v>
      </c>
    </row>
    <row r="78" spans="1:12" ht="24" x14ac:dyDescent="0.2">
      <c r="A78" s="67" t="s">
        <v>1742</v>
      </c>
      <c r="B78" s="67" t="s">
        <v>1800</v>
      </c>
      <c r="C78" s="67" t="s">
        <v>1085</v>
      </c>
      <c r="D78" s="68" t="s">
        <v>755</v>
      </c>
      <c r="E78" s="67"/>
      <c r="F78" s="69">
        <v>12500000</v>
      </c>
      <c r="G78" s="69">
        <v>30000000</v>
      </c>
      <c r="H78" s="69"/>
      <c r="I78" s="69"/>
      <c r="J78" s="69"/>
      <c r="K78" s="70" t="s">
        <v>636</v>
      </c>
      <c r="L78" s="71" t="s">
        <v>1812</v>
      </c>
    </row>
    <row r="79" spans="1:12" ht="24" x14ac:dyDescent="0.2">
      <c r="A79" s="67" t="s">
        <v>1742</v>
      </c>
      <c r="B79" s="67" t="s">
        <v>1800</v>
      </c>
      <c r="C79" s="67" t="s">
        <v>1813</v>
      </c>
      <c r="D79" s="68" t="s">
        <v>1814</v>
      </c>
      <c r="E79" s="67"/>
      <c r="F79" s="67"/>
      <c r="G79" s="69">
        <v>5500000</v>
      </c>
      <c r="H79" s="69">
        <v>3000000</v>
      </c>
      <c r="I79" s="69">
        <v>4000000</v>
      </c>
      <c r="J79" s="69">
        <v>4250000</v>
      </c>
      <c r="K79" s="70" t="s">
        <v>636</v>
      </c>
      <c r="L79" s="71" t="s">
        <v>1815</v>
      </c>
    </row>
    <row r="80" spans="1:12" ht="24" x14ac:dyDescent="0.2">
      <c r="A80" s="67" t="s">
        <v>1742</v>
      </c>
      <c r="B80" s="67" t="s">
        <v>1800</v>
      </c>
      <c r="C80" s="67" t="s">
        <v>1816</v>
      </c>
      <c r="D80" s="68" t="s">
        <v>1817</v>
      </c>
      <c r="E80" s="67"/>
      <c r="F80" s="67"/>
      <c r="G80" s="69">
        <v>1000000</v>
      </c>
      <c r="H80" s="69">
        <v>1250000</v>
      </c>
      <c r="I80" s="69">
        <v>1500000</v>
      </c>
      <c r="J80" s="69">
        <v>1500000</v>
      </c>
      <c r="K80" s="70" t="s">
        <v>636</v>
      </c>
      <c r="L80" s="71" t="s">
        <v>1815</v>
      </c>
    </row>
    <row r="81" spans="1:12" ht="48" x14ac:dyDescent="0.2">
      <c r="A81" s="67" t="s">
        <v>1742</v>
      </c>
      <c r="B81" s="67" t="s">
        <v>1800</v>
      </c>
      <c r="C81" s="67" t="s">
        <v>1818</v>
      </c>
      <c r="D81" s="68" t="s">
        <v>1819</v>
      </c>
      <c r="E81" s="67"/>
      <c r="F81" s="67"/>
      <c r="G81" s="69">
        <v>6000000</v>
      </c>
      <c r="H81" s="69">
        <v>6250000</v>
      </c>
      <c r="I81" s="69">
        <v>4000000</v>
      </c>
      <c r="J81" s="69">
        <v>4000000</v>
      </c>
      <c r="K81" s="70" t="s">
        <v>636</v>
      </c>
      <c r="L81" s="71" t="s">
        <v>1807</v>
      </c>
    </row>
    <row r="82" spans="1:12" ht="24" x14ac:dyDescent="0.2">
      <c r="A82" s="67" t="s">
        <v>1742</v>
      </c>
      <c r="B82" s="67" t="s">
        <v>1820</v>
      </c>
      <c r="C82" s="67" t="s">
        <v>1092</v>
      </c>
      <c r="D82" s="68"/>
      <c r="E82" s="67"/>
      <c r="F82" s="76">
        <v>40000000</v>
      </c>
      <c r="G82" s="69"/>
      <c r="H82" s="69"/>
      <c r="I82" s="69"/>
      <c r="J82" s="69"/>
      <c r="K82" s="70" t="s">
        <v>1093</v>
      </c>
      <c r="L82" s="71"/>
    </row>
    <row r="83" spans="1:12" x14ac:dyDescent="0.2">
      <c r="A83" s="79"/>
      <c r="B83" s="79"/>
      <c r="C83" s="79"/>
      <c r="D83" s="80"/>
      <c r="E83" s="81" t="s">
        <v>1798</v>
      </c>
      <c r="F83" s="82">
        <f>SUM(F67:F82)</f>
        <v>106503000</v>
      </c>
      <c r="G83" s="82">
        <f>SUM(G68:G82)</f>
        <v>131400000</v>
      </c>
      <c r="H83" s="82">
        <f>SUM(H68:H82)</f>
        <v>91100000</v>
      </c>
      <c r="I83" s="82">
        <f>SUM(I69:I82)</f>
        <v>72500000</v>
      </c>
      <c r="J83" s="82">
        <f>SUM(J69:J82)</f>
        <v>74750000</v>
      </c>
      <c r="K83" s="79"/>
      <c r="L83" s="82"/>
    </row>
    <row r="84" spans="1:12" s="107" customFormat="1" x14ac:dyDescent="0.2">
      <c r="A84" s="72"/>
      <c r="B84" s="72"/>
      <c r="C84" s="72"/>
      <c r="D84" s="73"/>
      <c r="E84" s="106"/>
      <c r="F84" s="89"/>
      <c r="G84" s="89"/>
      <c r="H84" s="89"/>
      <c r="I84" s="89"/>
      <c r="J84" s="89"/>
      <c r="K84" s="72"/>
      <c r="L84" s="89"/>
    </row>
    <row r="85" spans="1:12" x14ac:dyDescent="0.2">
      <c r="A85" s="108" t="s">
        <v>1821</v>
      </c>
      <c r="B85" s="67"/>
      <c r="C85" s="67"/>
      <c r="D85" s="68"/>
      <c r="E85" s="88"/>
      <c r="F85" s="87"/>
      <c r="G85" s="87"/>
      <c r="H85" s="87"/>
      <c r="I85" s="87"/>
      <c r="J85" s="87"/>
      <c r="K85" s="70"/>
      <c r="L85" s="89"/>
    </row>
    <row r="86" spans="1:12" x14ac:dyDescent="0.2">
      <c r="A86" s="102" t="s">
        <v>1730</v>
      </c>
      <c r="B86" s="102" t="s">
        <v>1731</v>
      </c>
      <c r="C86" s="102" t="s">
        <v>1732</v>
      </c>
      <c r="D86" s="103" t="s">
        <v>1733</v>
      </c>
      <c r="E86" s="104" t="s">
        <v>1734</v>
      </c>
      <c r="F86" s="105" t="s">
        <v>1735</v>
      </c>
      <c r="G86" s="105" t="s">
        <v>1736</v>
      </c>
      <c r="H86" s="105" t="s">
        <v>1737</v>
      </c>
      <c r="I86" s="105" t="s">
        <v>1738</v>
      </c>
      <c r="J86" s="105" t="s">
        <v>1739</v>
      </c>
      <c r="K86" s="102" t="s">
        <v>1740</v>
      </c>
      <c r="L86" s="105" t="s">
        <v>1741</v>
      </c>
    </row>
    <row r="87" spans="1:12" ht="24" x14ac:dyDescent="0.2">
      <c r="A87" s="67" t="s">
        <v>1742</v>
      </c>
      <c r="B87" s="67" t="s">
        <v>1822</v>
      </c>
      <c r="C87" s="67" t="s">
        <v>1133</v>
      </c>
      <c r="D87" s="86"/>
      <c r="E87" s="67"/>
      <c r="F87" s="87">
        <v>5647000</v>
      </c>
      <c r="G87" s="69"/>
      <c r="H87" s="69"/>
      <c r="I87" s="69"/>
      <c r="J87" s="69"/>
      <c r="K87" s="70" t="s">
        <v>636</v>
      </c>
      <c r="L87" s="71"/>
    </row>
    <row r="88" spans="1:12" ht="24" x14ac:dyDescent="0.2">
      <c r="A88" s="67" t="s">
        <v>1742</v>
      </c>
      <c r="B88" s="67" t="s">
        <v>1823</v>
      </c>
      <c r="C88" s="67" t="s">
        <v>1137</v>
      </c>
      <c r="D88" s="68"/>
      <c r="E88" s="88"/>
      <c r="F88" s="69">
        <v>830000</v>
      </c>
      <c r="G88" s="87"/>
      <c r="H88" s="87"/>
      <c r="I88" s="87"/>
      <c r="J88" s="87"/>
      <c r="K88" s="70" t="s">
        <v>57</v>
      </c>
      <c r="L88" s="89"/>
    </row>
    <row r="89" spans="1:12" x14ac:dyDescent="0.2">
      <c r="A89" s="79"/>
      <c r="B89" s="79"/>
      <c r="C89" s="79"/>
      <c r="D89" s="80"/>
      <c r="E89" s="81" t="s">
        <v>1798</v>
      </c>
      <c r="F89" s="82">
        <v>6477000</v>
      </c>
      <c r="G89" s="82"/>
      <c r="H89" s="82"/>
      <c r="I89" s="82"/>
      <c r="J89" s="82"/>
      <c r="K89" s="79"/>
      <c r="L89" s="82"/>
    </row>
    <row r="90" spans="1:12" x14ac:dyDescent="0.2">
      <c r="A90" s="67"/>
      <c r="B90" s="67"/>
      <c r="C90" s="67"/>
      <c r="D90" s="68"/>
      <c r="E90" s="88"/>
      <c r="F90" s="69"/>
      <c r="G90" s="87"/>
      <c r="H90" s="87"/>
      <c r="I90" s="87"/>
      <c r="J90" s="87"/>
      <c r="K90" s="70"/>
      <c r="L90" s="89"/>
    </row>
    <row r="91" spans="1:12" x14ac:dyDescent="0.2">
      <c r="A91" s="88" t="s">
        <v>1825</v>
      </c>
      <c r="B91" s="67"/>
      <c r="C91" s="67"/>
      <c r="D91" s="68"/>
      <c r="E91" s="88"/>
      <c r="F91" s="69"/>
      <c r="G91" s="87"/>
      <c r="H91" s="87"/>
      <c r="I91" s="87"/>
      <c r="J91" s="87"/>
      <c r="K91" s="70"/>
      <c r="L91" s="89"/>
    </row>
    <row r="92" spans="1:12" x14ac:dyDescent="0.2">
      <c r="A92" s="102" t="s">
        <v>1730</v>
      </c>
      <c r="B92" s="102" t="s">
        <v>1731</v>
      </c>
      <c r="C92" s="102" t="s">
        <v>1732</v>
      </c>
      <c r="D92" s="103" t="s">
        <v>1733</v>
      </c>
      <c r="E92" s="104" t="s">
        <v>1734</v>
      </c>
      <c r="F92" s="105" t="s">
        <v>1735</v>
      </c>
      <c r="G92" s="105" t="s">
        <v>1736</v>
      </c>
      <c r="H92" s="105" t="s">
        <v>1737</v>
      </c>
      <c r="I92" s="105" t="s">
        <v>1738</v>
      </c>
      <c r="J92" s="105" t="s">
        <v>1739</v>
      </c>
      <c r="K92" s="102" t="s">
        <v>1740</v>
      </c>
      <c r="L92" s="105" t="s">
        <v>1741</v>
      </c>
    </row>
    <row r="93" spans="1:12" ht="24" x14ac:dyDescent="0.2">
      <c r="A93" s="67" t="s">
        <v>1742</v>
      </c>
      <c r="B93" s="67" t="s">
        <v>1826</v>
      </c>
      <c r="C93" s="67" t="s">
        <v>1827</v>
      </c>
      <c r="D93" s="68" t="s">
        <v>775</v>
      </c>
      <c r="E93" s="88"/>
      <c r="F93" s="69">
        <v>15000000</v>
      </c>
      <c r="G93" s="69">
        <v>20000000</v>
      </c>
      <c r="H93" s="69">
        <v>25000000</v>
      </c>
      <c r="I93" s="69">
        <v>30000000</v>
      </c>
      <c r="J93" s="69">
        <v>15000000</v>
      </c>
      <c r="K93" s="70" t="s">
        <v>57</v>
      </c>
      <c r="L93" s="89"/>
    </row>
    <row r="94" spans="1:12" x14ac:dyDescent="0.2">
      <c r="A94" s="79"/>
      <c r="B94" s="79"/>
      <c r="C94" s="79"/>
      <c r="D94" s="80"/>
      <c r="E94" s="81" t="s">
        <v>1798</v>
      </c>
      <c r="F94" s="82">
        <v>15000000</v>
      </c>
      <c r="G94" s="82">
        <v>20000000</v>
      </c>
      <c r="H94" s="82">
        <v>25000000</v>
      </c>
      <c r="I94" s="82">
        <v>30000000</v>
      </c>
      <c r="J94" s="82">
        <v>15000000</v>
      </c>
      <c r="K94" s="79"/>
      <c r="L94" s="82"/>
    </row>
    <row r="95" spans="1:12" x14ac:dyDescent="0.2">
      <c r="A95" s="67"/>
      <c r="B95" s="67"/>
      <c r="C95" s="16"/>
      <c r="D95" s="109"/>
      <c r="E95" s="110"/>
      <c r="F95" s="111"/>
      <c r="G95" s="111"/>
      <c r="H95" s="111"/>
      <c r="I95" s="111"/>
      <c r="J95" s="111"/>
      <c r="K95" s="112"/>
      <c r="L95" s="111"/>
    </row>
    <row r="96" spans="1:12" x14ac:dyDescent="0.2">
      <c r="A96" s="108" t="s">
        <v>1828</v>
      </c>
      <c r="B96" s="67"/>
      <c r="C96" s="16"/>
      <c r="D96" s="109"/>
      <c r="E96" s="110"/>
      <c r="F96" s="111"/>
      <c r="G96" s="111"/>
      <c r="H96" s="111"/>
      <c r="I96" s="111"/>
      <c r="J96" s="111"/>
      <c r="K96" s="112"/>
      <c r="L96" s="111"/>
    </row>
    <row r="97" spans="1:12" x14ac:dyDescent="0.2">
      <c r="A97" s="102" t="s">
        <v>1730</v>
      </c>
      <c r="B97" s="102" t="s">
        <v>1731</v>
      </c>
      <c r="C97" s="102" t="s">
        <v>1732</v>
      </c>
      <c r="D97" s="103" t="s">
        <v>1733</v>
      </c>
      <c r="E97" s="104" t="s">
        <v>1734</v>
      </c>
      <c r="F97" s="105" t="s">
        <v>1735</v>
      </c>
      <c r="G97" s="105" t="s">
        <v>1736</v>
      </c>
      <c r="H97" s="105" t="s">
        <v>1737</v>
      </c>
      <c r="I97" s="105" t="s">
        <v>1738</v>
      </c>
      <c r="J97" s="105" t="s">
        <v>1739</v>
      </c>
      <c r="K97" s="102" t="s">
        <v>1740</v>
      </c>
      <c r="L97" s="105" t="s">
        <v>1741</v>
      </c>
    </row>
    <row r="98" spans="1:12" ht="24" x14ac:dyDescent="0.2">
      <c r="A98" s="67" t="s">
        <v>1742</v>
      </c>
      <c r="B98" s="72" t="s">
        <v>1829</v>
      </c>
      <c r="C98" s="67" t="s">
        <v>1004</v>
      </c>
      <c r="D98" s="68" t="s">
        <v>1007</v>
      </c>
      <c r="E98" s="67"/>
      <c r="F98" s="76">
        <v>26355000</v>
      </c>
      <c r="G98" s="69"/>
      <c r="H98" s="69"/>
      <c r="I98" s="69"/>
      <c r="J98" s="69"/>
      <c r="K98" s="70" t="s">
        <v>1008</v>
      </c>
      <c r="L98" s="71" t="s">
        <v>1830</v>
      </c>
    </row>
    <row r="99" spans="1:12" ht="24" x14ac:dyDescent="0.2">
      <c r="A99" s="67" t="s">
        <v>1742</v>
      </c>
      <c r="B99" s="67" t="s">
        <v>1829</v>
      </c>
      <c r="C99" s="67" t="s">
        <v>997</v>
      </c>
      <c r="D99" s="68"/>
      <c r="E99" s="67"/>
      <c r="F99" s="69">
        <v>30000000</v>
      </c>
      <c r="G99" s="69"/>
      <c r="H99" s="69"/>
      <c r="I99" s="69"/>
      <c r="J99" s="69"/>
      <c r="K99" s="70" t="s">
        <v>57</v>
      </c>
      <c r="L99" s="71"/>
    </row>
    <row r="100" spans="1:12" ht="36" x14ac:dyDescent="0.2">
      <c r="A100" s="67" t="s">
        <v>1742</v>
      </c>
      <c r="B100" s="67" t="s">
        <v>1829</v>
      </c>
      <c r="C100" s="67" t="s">
        <v>1831</v>
      </c>
      <c r="D100" s="68"/>
      <c r="E100" s="67"/>
      <c r="F100" s="69">
        <v>26361300</v>
      </c>
      <c r="G100" s="69"/>
      <c r="H100" s="69"/>
      <c r="I100" s="69"/>
      <c r="J100" s="69"/>
      <c r="K100" s="70" t="s">
        <v>57</v>
      </c>
      <c r="L100" s="71"/>
    </row>
    <row r="101" spans="1:12" ht="36" x14ac:dyDescent="0.2">
      <c r="A101" s="67" t="s">
        <v>1742</v>
      </c>
      <c r="B101" s="67" t="s">
        <v>1829</v>
      </c>
      <c r="C101" s="70" t="s">
        <v>1832</v>
      </c>
      <c r="D101" s="109"/>
      <c r="E101" s="110"/>
      <c r="F101" s="111"/>
      <c r="G101" s="111">
        <v>10000000</v>
      </c>
      <c r="H101" s="111"/>
      <c r="I101" s="111"/>
      <c r="J101" s="111"/>
      <c r="K101" s="112" t="s">
        <v>636</v>
      </c>
      <c r="L101" s="111"/>
    </row>
    <row r="102" spans="1:12" x14ac:dyDescent="0.2">
      <c r="A102" s="79"/>
      <c r="B102" s="79"/>
      <c r="C102" s="90"/>
      <c r="D102" s="91"/>
      <c r="E102" s="81" t="s">
        <v>1798</v>
      </c>
      <c r="F102" s="92">
        <f>SUM(F98:F101)</f>
        <v>82716300</v>
      </c>
      <c r="G102" s="92">
        <v>10000000</v>
      </c>
      <c r="H102" s="93"/>
      <c r="I102" s="93"/>
      <c r="J102" s="93"/>
      <c r="K102" s="94"/>
      <c r="L102" s="93"/>
    </row>
    <row r="104" spans="1:12" x14ac:dyDescent="0.2">
      <c r="A104" s="108" t="s">
        <v>1833</v>
      </c>
      <c r="B104" s="67"/>
      <c r="C104" s="16"/>
      <c r="D104" s="109"/>
      <c r="E104" s="110"/>
      <c r="F104" s="111"/>
      <c r="G104" s="111"/>
      <c r="H104" s="111"/>
      <c r="I104" s="111"/>
      <c r="J104" s="111"/>
      <c r="K104" s="112"/>
      <c r="L104" s="111"/>
    </row>
    <row r="105" spans="1:12" x14ac:dyDescent="0.2">
      <c r="A105" s="102" t="s">
        <v>1730</v>
      </c>
      <c r="B105" s="102" t="s">
        <v>1731</v>
      </c>
      <c r="C105" s="102" t="s">
        <v>1732</v>
      </c>
      <c r="D105" s="103" t="s">
        <v>1733</v>
      </c>
      <c r="E105" s="104" t="s">
        <v>1734</v>
      </c>
      <c r="F105" s="105" t="s">
        <v>1735</v>
      </c>
      <c r="G105" s="105" t="s">
        <v>1736</v>
      </c>
      <c r="H105" s="105" t="s">
        <v>1737</v>
      </c>
      <c r="I105" s="105" t="s">
        <v>1738</v>
      </c>
      <c r="J105" s="105" t="s">
        <v>1739</v>
      </c>
      <c r="K105" s="102" t="s">
        <v>1740</v>
      </c>
      <c r="L105" s="105" t="s">
        <v>1741</v>
      </c>
    </row>
    <row r="106" spans="1:12" ht="24" x14ac:dyDescent="0.2">
      <c r="A106" s="67" t="s">
        <v>1834</v>
      </c>
      <c r="B106" s="67" t="s">
        <v>1835</v>
      </c>
      <c r="C106" s="67" t="s">
        <v>623</v>
      </c>
      <c r="D106" s="68"/>
      <c r="E106" s="67"/>
      <c r="F106" s="76">
        <v>16000000</v>
      </c>
      <c r="G106" s="69">
        <v>5000000</v>
      </c>
      <c r="H106" s="69">
        <v>11000000</v>
      </c>
      <c r="I106" s="69"/>
      <c r="J106" s="69"/>
      <c r="K106" s="70" t="s">
        <v>627</v>
      </c>
      <c r="L106" s="71"/>
    </row>
    <row r="107" spans="1:12" x14ac:dyDescent="0.2">
      <c r="A107" s="67" t="s">
        <v>1834</v>
      </c>
      <c r="B107" s="67" t="s">
        <v>1836</v>
      </c>
      <c r="C107" s="67" t="s">
        <v>630</v>
      </c>
      <c r="D107" s="68"/>
      <c r="E107" s="67"/>
      <c r="F107" s="69">
        <v>16000000</v>
      </c>
      <c r="G107" s="69"/>
      <c r="H107" s="69"/>
      <c r="I107" s="69"/>
      <c r="J107" s="69"/>
      <c r="K107" s="70" t="s">
        <v>636</v>
      </c>
      <c r="L107" s="71"/>
    </row>
    <row r="108" spans="1:12" x14ac:dyDescent="0.2">
      <c r="A108" s="67" t="s">
        <v>1837</v>
      </c>
      <c r="B108" s="67" t="s">
        <v>1838</v>
      </c>
      <c r="C108" s="67" t="s">
        <v>749</v>
      </c>
      <c r="D108" s="68">
        <v>29</v>
      </c>
      <c r="E108" s="67"/>
      <c r="F108" s="69">
        <v>2000000</v>
      </c>
      <c r="G108" s="69"/>
      <c r="H108" s="69"/>
      <c r="I108" s="69"/>
      <c r="J108" s="69"/>
      <c r="K108" s="70" t="s">
        <v>636</v>
      </c>
      <c r="L108" s="71"/>
    </row>
    <row r="109" spans="1:12" ht="36" x14ac:dyDescent="0.2">
      <c r="A109" s="67" t="s">
        <v>1834</v>
      </c>
      <c r="B109" s="67" t="s">
        <v>1838</v>
      </c>
      <c r="C109" s="67" t="s">
        <v>756</v>
      </c>
      <c r="D109" s="68" t="s">
        <v>761</v>
      </c>
      <c r="E109" s="67"/>
      <c r="F109" s="69">
        <v>300000</v>
      </c>
      <c r="G109" s="69"/>
      <c r="H109" s="69"/>
      <c r="I109" s="69"/>
      <c r="J109" s="69"/>
      <c r="K109" s="70" t="s">
        <v>636</v>
      </c>
      <c r="L109" s="71"/>
    </row>
    <row r="110" spans="1:12" ht="24" x14ac:dyDescent="0.2">
      <c r="A110" s="67" t="s">
        <v>1834</v>
      </c>
      <c r="B110" s="67" t="s">
        <v>1838</v>
      </c>
      <c r="C110" s="67" t="s">
        <v>762</v>
      </c>
      <c r="D110" s="68" t="s">
        <v>765</v>
      </c>
      <c r="E110" s="67"/>
      <c r="F110" s="69">
        <v>200000</v>
      </c>
      <c r="G110" s="69"/>
      <c r="H110" s="69"/>
      <c r="I110" s="69"/>
      <c r="J110" s="69"/>
      <c r="K110" s="70" t="s">
        <v>636</v>
      </c>
      <c r="L110" s="71"/>
    </row>
    <row r="111" spans="1:12" ht="24" x14ac:dyDescent="0.2">
      <c r="A111" s="67" t="s">
        <v>1834</v>
      </c>
      <c r="B111" s="67" t="s">
        <v>1838</v>
      </c>
      <c r="C111" s="67" t="s">
        <v>766</v>
      </c>
      <c r="D111" s="68" t="s">
        <v>767</v>
      </c>
      <c r="E111" s="67"/>
      <c r="F111" s="69">
        <v>200000</v>
      </c>
      <c r="G111" s="69"/>
      <c r="H111" s="69"/>
      <c r="I111" s="69"/>
      <c r="J111" s="69"/>
      <c r="K111" s="70" t="s">
        <v>636</v>
      </c>
      <c r="L111" s="71"/>
    </row>
    <row r="112" spans="1:12" ht="24" x14ac:dyDescent="0.2">
      <c r="A112" s="67" t="s">
        <v>1834</v>
      </c>
      <c r="B112" s="67" t="s">
        <v>1838</v>
      </c>
      <c r="C112" s="67" t="s">
        <v>768</v>
      </c>
      <c r="D112" s="68" t="s">
        <v>769</v>
      </c>
      <c r="E112" s="67"/>
      <c r="F112" s="69">
        <v>200000</v>
      </c>
      <c r="G112" s="69"/>
      <c r="H112" s="69"/>
      <c r="I112" s="69"/>
      <c r="J112" s="69"/>
      <c r="K112" s="70" t="s">
        <v>636</v>
      </c>
      <c r="L112" s="71"/>
    </row>
    <row r="113" spans="1:12" ht="24" x14ac:dyDescent="0.2">
      <c r="A113" s="67" t="s">
        <v>1834</v>
      </c>
      <c r="B113" s="67" t="s">
        <v>1838</v>
      </c>
      <c r="C113" s="16" t="s">
        <v>1638</v>
      </c>
      <c r="D113" s="16">
        <v>29</v>
      </c>
      <c r="E113" s="67"/>
      <c r="F113" s="113">
        <v>500000</v>
      </c>
      <c r="G113" s="69"/>
      <c r="H113" s="69"/>
      <c r="I113" s="69"/>
      <c r="J113" s="69"/>
      <c r="K113" s="70" t="s">
        <v>636</v>
      </c>
      <c r="L113" s="71"/>
    </row>
    <row r="114" spans="1:12" ht="36" x14ac:dyDescent="0.2">
      <c r="A114" s="67" t="s">
        <v>1834</v>
      </c>
      <c r="B114" s="67" t="s">
        <v>1838</v>
      </c>
      <c r="C114" s="16" t="s">
        <v>1643</v>
      </c>
      <c r="D114" s="16">
        <v>11</v>
      </c>
      <c r="E114" s="67"/>
      <c r="F114" s="113">
        <v>300000</v>
      </c>
      <c r="G114" s="69"/>
      <c r="H114" s="69"/>
      <c r="I114" s="69"/>
      <c r="J114" s="69"/>
      <c r="K114" s="70" t="s">
        <v>636</v>
      </c>
      <c r="L114" s="71"/>
    </row>
    <row r="115" spans="1:12" ht="24" x14ac:dyDescent="0.2">
      <c r="A115" s="67" t="s">
        <v>1834</v>
      </c>
      <c r="B115" s="67" t="s">
        <v>1838</v>
      </c>
      <c r="C115" s="16" t="s">
        <v>1651</v>
      </c>
      <c r="D115" s="16">
        <v>1</v>
      </c>
      <c r="E115" s="67"/>
      <c r="F115" s="113">
        <v>500000</v>
      </c>
      <c r="G115" s="69"/>
      <c r="H115" s="69"/>
      <c r="I115" s="69"/>
      <c r="J115" s="69"/>
      <c r="K115" s="70" t="s">
        <v>636</v>
      </c>
      <c r="L115" s="71"/>
    </row>
    <row r="116" spans="1:12" ht="24" x14ac:dyDescent="0.2">
      <c r="A116" s="67" t="s">
        <v>1834</v>
      </c>
      <c r="B116" s="67" t="s">
        <v>1838</v>
      </c>
      <c r="C116" s="16" t="s">
        <v>1653</v>
      </c>
      <c r="D116" s="16">
        <v>15</v>
      </c>
      <c r="E116" s="67"/>
      <c r="F116" s="113">
        <v>500000</v>
      </c>
      <c r="G116" s="69"/>
      <c r="H116" s="69"/>
      <c r="I116" s="69"/>
      <c r="J116" s="69"/>
      <c r="K116" s="70" t="s">
        <v>636</v>
      </c>
      <c r="L116" s="71"/>
    </row>
    <row r="117" spans="1:12" ht="24" x14ac:dyDescent="0.2">
      <c r="A117" s="67" t="s">
        <v>1834</v>
      </c>
      <c r="B117" s="67" t="s">
        <v>1838</v>
      </c>
      <c r="C117" s="16" t="s">
        <v>1655</v>
      </c>
      <c r="D117" s="16">
        <v>9</v>
      </c>
      <c r="E117" s="67"/>
      <c r="F117" s="113">
        <v>500000</v>
      </c>
      <c r="G117" s="69"/>
      <c r="H117" s="69"/>
      <c r="I117" s="69"/>
      <c r="J117" s="69"/>
      <c r="K117" s="70" t="s">
        <v>636</v>
      </c>
      <c r="L117" s="71"/>
    </row>
    <row r="118" spans="1:12" ht="24" x14ac:dyDescent="0.2">
      <c r="A118" s="67" t="s">
        <v>1834</v>
      </c>
      <c r="B118" s="67" t="s">
        <v>1838</v>
      </c>
      <c r="C118" s="16" t="s">
        <v>1657</v>
      </c>
      <c r="D118" s="16">
        <v>1</v>
      </c>
      <c r="E118" s="67"/>
      <c r="F118" s="113">
        <v>300000</v>
      </c>
      <c r="G118" s="69"/>
      <c r="H118" s="69"/>
      <c r="I118" s="69"/>
      <c r="J118" s="69"/>
      <c r="K118" s="70" t="s">
        <v>636</v>
      </c>
      <c r="L118" s="71"/>
    </row>
    <row r="119" spans="1:12" ht="24" x14ac:dyDescent="0.2">
      <c r="A119" s="67" t="s">
        <v>1834</v>
      </c>
      <c r="B119" s="67" t="s">
        <v>1838</v>
      </c>
      <c r="C119" s="16" t="s">
        <v>1660</v>
      </c>
      <c r="D119" s="16">
        <v>35</v>
      </c>
      <c r="E119" s="67"/>
      <c r="F119" s="113">
        <v>500000</v>
      </c>
      <c r="G119" s="69"/>
      <c r="H119" s="69"/>
      <c r="I119" s="69"/>
      <c r="J119" s="69"/>
      <c r="K119" s="70" t="s">
        <v>636</v>
      </c>
      <c r="L119" s="71"/>
    </row>
    <row r="120" spans="1:12" x14ac:dyDescent="0.2">
      <c r="A120" s="67" t="s">
        <v>1834</v>
      </c>
      <c r="B120" s="67" t="s">
        <v>1838</v>
      </c>
      <c r="C120" s="16" t="s">
        <v>1839</v>
      </c>
      <c r="D120" s="16" t="s">
        <v>1840</v>
      </c>
      <c r="E120" s="67"/>
      <c r="F120" s="113">
        <v>500000</v>
      </c>
      <c r="G120" s="69"/>
      <c r="H120" s="69"/>
      <c r="I120" s="69"/>
      <c r="J120" s="69"/>
      <c r="K120" s="70" t="s">
        <v>636</v>
      </c>
      <c r="L120" s="71"/>
    </row>
    <row r="121" spans="1:12" ht="24" x14ac:dyDescent="0.2">
      <c r="A121" s="67" t="s">
        <v>1834</v>
      </c>
      <c r="B121" s="67" t="s">
        <v>1838</v>
      </c>
      <c r="C121" s="16" t="s">
        <v>1841</v>
      </c>
      <c r="D121" s="16">
        <v>1</v>
      </c>
      <c r="E121" s="67"/>
      <c r="F121" s="113">
        <v>500000</v>
      </c>
      <c r="G121" s="69"/>
      <c r="H121" s="69"/>
      <c r="I121" s="69"/>
      <c r="J121" s="69"/>
      <c r="K121" s="70" t="s">
        <v>636</v>
      </c>
      <c r="L121" s="71"/>
    </row>
    <row r="122" spans="1:12" ht="24" x14ac:dyDescent="0.2">
      <c r="A122" s="67" t="s">
        <v>1834</v>
      </c>
      <c r="B122" s="67" t="s">
        <v>1838</v>
      </c>
      <c r="C122" s="16" t="s">
        <v>1842</v>
      </c>
      <c r="D122" s="16">
        <v>19</v>
      </c>
      <c r="E122" s="67"/>
      <c r="F122" s="113">
        <v>500000</v>
      </c>
      <c r="G122" s="69"/>
      <c r="H122" s="69"/>
      <c r="I122" s="69"/>
      <c r="J122" s="69"/>
      <c r="K122" s="70" t="s">
        <v>636</v>
      </c>
      <c r="L122" s="71"/>
    </row>
    <row r="123" spans="1:12" ht="24" x14ac:dyDescent="0.2">
      <c r="A123" s="67" t="s">
        <v>1834</v>
      </c>
      <c r="B123" s="67" t="s">
        <v>1838</v>
      </c>
      <c r="C123" s="16" t="s">
        <v>1843</v>
      </c>
      <c r="D123" s="16">
        <v>7</v>
      </c>
      <c r="E123" s="67"/>
      <c r="F123" s="113">
        <v>400000</v>
      </c>
      <c r="G123" s="69"/>
      <c r="H123" s="69"/>
      <c r="I123" s="69"/>
      <c r="J123" s="69"/>
      <c r="K123" s="70" t="s">
        <v>636</v>
      </c>
      <c r="L123" s="71"/>
    </row>
    <row r="124" spans="1:12" ht="36" x14ac:dyDescent="0.2">
      <c r="A124" s="67" t="s">
        <v>1834</v>
      </c>
      <c r="B124" s="67" t="s">
        <v>1838</v>
      </c>
      <c r="C124" s="16" t="s">
        <v>1844</v>
      </c>
      <c r="D124" s="16">
        <v>13</v>
      </c>
      <c r="E124" s="67"/>
      <c r="F124" s="113">
        <v>418000</v>
      </c>
      <c r="G124" s="69"/>
      <c r="H124" s="69"/>
      <c r="I124" s="69"/>
      <c r="J124" s="69"/>
      <c r="K124" s="70" t="s">
        <v>636</v>
      </c>
      <c r="L124" s="71"/>
    </row>
    <row r="125" spans="1:12" x14ac:dyDescent="0.2">
      <c r="A125" s="79"/>
      <c r="B125" s="79"/>
      <c r="C125" s="90"/>
      <c r="D125" s="91"/>
      <c r="E125" s="104" t="s">
        <v>1798</v>
      </c>
      <c r="F125" s="92">
        <f>SUM(F106:F124)</f>
        <v>40318000</v>
      </c>
      <c r="G125" s="92">
        <v>5000000</v>
      </c>
      <c r="H125" s="92">
        <v>11000000</v>
      </c>
      <c r="I125" s="93"/>
      <c r="J125" s="93"/>
      <c r="K125" s="94"/>
      <c r="L125" s="93"/>
    </row>
    <row r="126" spans="1:12" s="107" customFormat="1" x14ac:dyDescent="0.2">
      <c r="A126" s="72"/>
      <c r="B126" s="72"/>
      <c r="C126" s="27"/>
      <c r="D126" s="114"/>
      <c r="E126" s="115"/>
      <c r="F126" s="116"/>
      <c r="G126" s="116"/>
      <c r="H126" s="116"/>
      <c r="I126" s="117"/>
      <c r="J126" s="117"/>
      <c r="K126" s="118"/>
      <c r="L126" s="117"/>
    </row>
    <row r="127" spans="1:12" x14ac:dyDescent="0.2">
      <c r="A127" s="108" t="s">
        <v>1845</v>
      </c>
      <c r="B127" s="67"/>
      <c r="C127" s="16"/>
      <c r="D127" s="109"/>
      <c r="E127" s="110"/>
      <c r="F127" s="111"/>
      <c r="G127" s="111"/>
      <c r="H127" s="111"/>
      <c r="I127" s="111"/>
      <c r="J127" s="111"/>
      <c r="K127" s="112"/>
      <c r="L127" s="111"/>
    </row>
    <row r="128" spans="1:12" x14ac:dyDescent="0.2">
      <c r="A128" s="102" t="s">
        <v>1730</v>
      </c>
      <c r="B128" s="102" t="s">
        <v>1731</v>
      </c>
      <c r="C128" s="102" t="s">
        <v>1732</v>
      </c>
      <c r="D128" s="103" t="s">
        <v>1733</v>
      </c>
      <c r="E128" s="104" t="s">
        <v>1734</v>
      </c>
      <c r="F128" s="105" t="s">
        <v>1735</v>
      </c>
      <c r="G128" s="105" t="s">
        <v>1736</v>
      </c>
      <c r="H128" s="105" t="s">
        <v>1737</v>
      </c>
      <c r="I128" s="105" t="s">
        <v>1738</v>
      </c>
      <c r="J128" s="105" t="s">
        <v>1739</v>
      </c>
      <c r="K128" s="102" t="s">
        <v>1740</v>
      </c>
      <c r="L128" s="105" t="s">
        <v>1741</v>
      </c>
    </row>
    <row r="129" spans="1:12" ht="24" x14ac:dyDescent="0.2">
      <c r="A129" s="67" t="s">
        <v>1834</v>
      </c>
      <c r="B129" s="67" t="s">
        <v>1846</v>
      </c>
      <c r="C129" s="67" t="s">
        <v>798</v>
      </c>
      <c r="D129" s="68"/>
      <c r="E129" s="67"/>
      <c r="F129" s="76">
        <v>4500000</v>
      </c>
      <c r="G129" s="69">
        <v>10000000</v>
      </c>
      <c r="H129" s="69"/>
      <c r="I129" s="69"/>
      <c r="J129" s="69"/>
      <c r="K129" s="70" t="s">
        <v>636</v>
      </c>
      <c r="L129" s="71" t="s">
        <v>1847</v>
      </c>
    </row>
    <row r="130" spans="1:12" ht="36" x14ac:dyDescent="0.2">
      <c r="A130" s="67" t="s">
        <v>1834</v>
      </c>
      <c r="B130" s="67" t="s">
        <v>1846</v>
      </c>
      <c r="C130" s="67" t="s">
        <v>787</v>
      </c>
      <c r="D130" s="68" t="s">
        <v>1034</v>
      </c>
      <c r="E130" s="67"/>
      <c r="F130" s="69">
        <v>300000</v>
      </c>
      <c r="G130" s="69"/>
      <c r="H130" s="69"/>
      <c r="I130" s="69"/>
      <c r="J130" s="69"/>
      <c r="K130" s="70" t="s">
        <v>636</v>
      </c>
      <c r="L130" s="71" t="s">
        <v>1848</v>
      </c>
    </row>
    <row r="131" spans="1:12" ht="24" x14ac:dyDescent="0.2">
      <c r="A131" s="67" t="s">
        <v>1834</v>
      </c>
      <c r="B131" s="67" t="s">
        <v>1846</v>
      </c>
      <c r="C131" s="67" t="s">
        <v>794</v>
      </c>
      <c r="D131" s="68" t="s">
        <v>1034</v>
      </c>
      <c r="E131" s="67"/>
      <c r="F131" s="69">
        <v>300000</v>
      </c>
      <c r="G131" s="69"/>
      <c r="H131" s="69"/>
      <c r="I131" s="69"/>
      <c r="J131" s="69"/>
      <c r="K131" s="70" t="s">
        <v>636</v>
      </c>
      <c r="L131" s="71" t="s">
        <v>1848</v>
      </c>
    </row>
    <row r="132" spans="1:12" ht="24" x14ac:dyDescent="0.2">
      <c r="A132" s="67" t="s">
        <v>1834</v>
      </c>
      <c r="B132" s="67" t="s">
        <v>1846</v>
      </c>
      <c r="C132" s="67" t="s">
        <v>805</v>
      </c>
      <c r="D132" s="68" t="s">
        <v>1062</v>
      </c>
      <c r="E132" s="67"/>
      <c r="F132" s="69">
        <v>2520000</v>
      </c>
      <c r="G132" s="69">
        <v>3180000</v>
      </c>
      <c r="H132" s="69"/>
      <c r="I132" s="69"/>
      <c r="J132" s="69"/>
      <c r="K132" s="70" t="s">
        <v>636</v>
      </c>
      <c r="L132" s="71"/>
    </row>
    <row r="133" spans="1:12" ht="24" x14ac:dyDescent="0.2">
      <c r="A133" s="67" t="s">
        <v>1834</v>
      </c>
      <c r="B133" s="67" t="s">
        <v>1846</v>
      </c>
      <c r="C133" s="67" t="s">
        <v>1849</v>
      </c>
      <c r="D133" s="68" t="s">
        <v>811</v>
      </c>
      <c r="E133" s="67"/>
      <c r="F133" s="69">
        <v>300000</v>
      </c>
      <c r="G133" s="69">
        <v>2000000</v>
      </c>
      <c r="H133" s="69">
        <v>2000000</v>
      </c>
      <c r="I133" s="69">
        <v>2000000</v>
      </c>
      <c r="J133" s="69">
        <v>2000000</v>
      </c>
      <c r="K133" s="70" t="s">
        <v>636</v>
      </c>
      <c r="L133" s="71" t="s">
        <v>1848</v>
      </c>
    </row>
    <row r="134" spans="1:12" ht="24" x14ac:dyDescent="0.2">
      <c r="A134" s="67" t="s">
        <v>1834</v>
      </c>
      <c r="B134" s="67" t="s">
        <v>1846</v>
      </c>
      <c r="C134" s="67" t="s">
        <v>1850</v>
      </c>
      <c r="D134" s="68" t="s">
        <v>1851</v>
      </c>
      <c r="E134" s="67"/>
      <c r="F134" s="76">
        <v>10000000</v>
      </c>
      <c r="G134" s="69"/>
      <c r="H134" s="69"/>
      <c r="I134" s="69"/>
      <c r="J134" s="69"/>
      <c r="K134" s="70" t="s">
        <v>1852</v>
      </c>
      <c r="L134" s="71"/>
    </row>
    <row r="135" spans="1:12" ht="24" x14ac:dyDescent="0.2">
      <c r="A135" s="67" t="s">
        <v>1834</v>
      </c>
      <c r="B135" s="67" t="s">
        <v>1846</v>
      </c>
      <c r="C135" s="67" t="s">
        <v>1853</v>
      </c>
      <c r="D135" s="68" t="s">
        <v>775</v>
      </c>
      <c r="E135" s="67"/>
      <c r="F135" s="69"/>
      <c r="G135" s="69">
        <v>2000000</v>
      </c>
      <c r="H135" s="69">
        <v>2000000</v>
      </c>
      <c r="I135" s="69">
        <v>2000000</v>
      </c>
      <c r="J135" s="69"/>
      <c r="K135" s="70" t="s">
        <v>57</v>
      </c>
      <c r="L135" s="71"/>
    </row>
    <row r="136" spans="1:12" ht="24" x14ac:dyDescent="0.2">
      <c r="A136" s="67" t="s">
        <v>1834</v>
      </c>
      <c r="B136" s="67" t="s">
        <v>1846</v>
      </c>
      <c r="C136" s="67" t="s">
        <v>1854</v>
      </c>
      <c r="D136" s="68" t="s">
        <v>1851</v>
      </c>
      <c r="E136" s="67"/>
      <c r="F136" s="67"/>
      <c r="G136" s="69">
        <v>300000</v>
      </c>
      <c r="H136" s="69">
        <v>500000</v>
      </c>
      <c r="I136" s="69">
        <v>500000</v>
      </c>
      <c r="J136" s="69">
        <v>500000</v>
      </c>
      <c r="K136" s="70" t="s">
        <v>57</v>
      </c>
      <c r="L136" s="71"/>
    </row>
    <row r="137" spans="1:12" ht="24" x14ac:dyDescent="0.2">
      <c r="A137" s="67" t="s">
        <v>1834</v>
      </c>
      <c r="B137" s="67" t="s">
        <v>1846</v>
      </c>
      <c r="C137" s="67" t="s">
        <v>1855</v>
      </c>
      <c r="D137" s="68" t="s">
        <v>56</v>
      </c>
      <c r="E137" s="67"/>
      <c r="F137" s="67"/>
      <c r="G137" s="69">
        <v>1000000</v>
      </c>
      <c r="H137" s="69">
        <v>300000</v>
      </c>
      <c r="I137" s="69"/>
      <c r="J137" s="69"/>
      <c r="K137" s="70" t="s">
        <v>57</v>
      </c>
      <c r="L137" s="71"/>
    </row>
    <row r="138" spans="1:12" ht="36" x14ac:dyDescent="0.2">
      <c r="A138" s="67" t="s">
        <v>1834</v>
      </c>
      <c r="B138" s="67" t="s">
        <v>1846</v>
      </c>
      <c r="C138" s="67" t="s">
        <v>1856</v>
      </c>
      <c r="D138" s="68" t="s">
        <v>775</v>
      </c>
      <c r="E138" s="67"/>
      <c r="F138" s="67"/>
      <c r="G138" s="69">
        <v>500000</v>
      </c>
      <c r="H138" s="69">
        <v>2500000</v>
      </c>
      <c r="I138" s="69">
        <v>2500000</v>
      </c>
      <c r="J138" s="69">
        <v>2500000</v>
      </c>
      <c r="K138" s="70" t="s">
        <v>57</v>
      </c>
      <c r="L138" s="71" t="s">
        <v>1857</v>
      </c>
    </row>
    <row r="139" spans="1:12" x14ac:dyDescent="0.2">
      <c r="A139" s="67" t="s">
        <v>1834</v>
      </c>
      <c r="B139" s="67" t="s">
        <v>1846</v>
      </c>
      <c r="C139" s="67" t="s">
        <v>1858</v>
      </c>
      <c r="D139" s="68"/>
      <c r="E139" s="67"/>
      <c r="F139" s="67"/>
      <c r="G139" s="69">
        <v>500000</v>
      </c>
      <c r="H139" s="69"/>
      <c r="I139" s="69"/>
      <c r="J139" s="69"/>
      <c r="K139" s="70" t="s">
        <v>57</v>
      </c>
      <c r="L139" s="71" t="s">
        <v>1848</v>
      </c>
    </row>
    <row r="140" spans="1:12" ht="24" x14ac:dyDescent="0.2">
      <c r="A140" s="67" t="s">
        <v>1834</v>
      </c>
      <c r="B140" s="67" t="s">
        <v>1859</v>
      </c>
      <c r="C140" s="67" t="s">
        <v>1860</v>
      </c>
      <c r="D140" s="68"/>
      <c r="E140" s="67"/>
      <c r="F140" s="67"/>
      <c r="G140" s="69">
        <v>500000</v>
      </c>
      <c r="H140" s="69">
        <v>550000</v>
      </c>
      <c r="I140" s="69"/>
      <c r="J140" s="69"/>
      <c r="K140" s="70" t="s">
        <v>57</v>
      </c>
      <c r="L140" s="71"/>
    </row>
    <row r="141" spans="1:12" x14ac:dyDescent="0.2">
      <c r="A141" s="67" t="s">
        <v>1834</v>
      </c>
      <c r="B141" s="67" t="s">
        <v>1859</v>
      </c>
      <c r="C141" s="67" t="s">
        <v>1861</v>
      </c>
      <c r="D141" s="68"/>
      <c r="E141" s="67"/>
      <c r="F141" s="67"/>
      <c r="G141" s="69">
        <v>500000</v>
      </c>
      <c r="H141" s="69">
        <v>500000</v>
      </c>
      <c r="I141" s="69"/>
      <c r="J141" s="69"/>
      <c r="K141" s="70" t="s">
        <v>57</v>
      </c>
      <c r="L141" s="71"/>
    </row>
    <row r="142" spans="1:12" x14ac:dyDescent="0.2">
      <c r="A142" s="67" t="s">
        <v>1834</v>
      </c>
      <c r="B142" s="67" t="s">
        <v>1859</v>
      </c>
      <c r="C142" s="67" t="s">
        <v>1862</v>
      </c>
      <c r="D142" s="68"/>
      <c r="E142" s="67"/>
      <c r="F142" s="67"/>
      <c r="G142" s="69"/>
      <c r="H142" s="69"/>
      <c r="I142" s="69">
        <v>1000000</v>
      </c>
      <c r="J142" s="69"/>
      <c r="K142" s="70" t="s">
        <v>57</v>
      </c>
      <c r="L142" s="71"/>
    </row>
    <row r="143" spans="1:12" x14ac:dyDescent="0.2">
      <c r="A143" s="67" t="s">
        <v>1834</v>
      </c>
      <c r="B143" s="67" t="s">
        <v>1863</v>
      </c>
      <c r="C143" s="67" t="s">
        <v>1864</v>
      </c>
      <c r="D143" s="68"/>
      <c r="E143" s="67"/>
      <c r="F143" s="67"/>
      <c r="G143" s="69">
        <v>5000000</v>
      </c>
      <c r="H143" s="69"/>
      <c r="I143" s="69"/>
      <c r="J143" s="69"/>
      <c r="K143" s="70" t="s">
        <v>1865</v>
      </c>
      <c r="L143" s="71"/>
    </row>
    <row r="144" spans="1:12" x14ac:dyDescent="0.2">
      <c r="A144" s="79"/>
      <c r="B144" s="79"/>
      <c r="C144" s="79"/>
      <c r="D144" s="80"/>
      <c r="E144" s="81" t="s">
        <v>1798</v>
      </c>
      <c r="F144" s="82">
        <f>SUM(F129:F143)</f>
        <v>17920000</v>
      </c>
      <c r="G144" s="82">
        <f>SUM(G129:G143)</f>
        <v>25480000</v>
      </c>
      <c r="H144" s="82">
        <f>SUM(H133:H143)</f>
        <v>8350000</v>
      </c>
      <c r="I144" s="82">
        <f>SUM(I133:I143)</f>
        <v>8000000</v>
      </c>
      <c r="J144" s="82">
        <f>SUM(J133:J143)</f>
        <v>5000000</v>
      </c>
      <c r="K144" s="79"/>
      <c r="L144" s="119"/>
    </row>
    <row r="146" spans="1:12" x14ac:dyDescent="0.2">
      <c r="A146" s="108" t="s">
        <v>1866</v>
      </c>
      <c r="B146" s="67"/>
      <c r="C146" s="67"/>
      <c r="D146" s="68"/>
      <c r="E146" s="67"/>
      <c r="F146" s="67"/>
      <c r="G146" s="69"/>
      <c r="H146" s="69"/>
      <c r="I146" s="69"/>
      <c r="J146" s="69"/>
      <c r="K146" s="70"/>
      <c r="L146" s="71"/>
    </row>
    <row r="147" spans="1:12" x14ac:dyDescent="0.2">
      <c r="A147" s="102" t="s">
        <v>1730</v>
      </c>
      <c r="B147" s="102" t="s">
        <v>1731</v>
      </c>
      <c r="C147" s="102" t="s">
        <v>1732</v>
      </c>
      <c r="D147" s="103" t="s">
        <v>1733</v>
      </c>
      <c r="E147" s="104" t="s">
        <v>1734</v>
      </c>
      <c r="F147" s="105" t="s">
        <v>1735</v>
      </c>
      <c r="G147" s="105" t="s">
        <v>1736</v>
      </c>
      <c r="H147" s="105" t="s">
        <v>1737</v>
      </c>
      <c r="I147" s="105" t="s">
        <v>1738</v>
      </c>
      <c r="J147" s="105" t="s">
        <v>1739</v>
      </c>
      <c r="K147" s="102" t="s">
        <v>1740</v>
      </c>
      <c r="L147" s="105" t="s">
        <v>1741</v>
      </c>
    </row>
    <row r="148" spans="1:12" ht="24" x14ac:dyDescent="0.2">
      <c r="A148" s="67" t="s">
        <v>1867</v>
      </c>
      <c r="B148" s="67" t="s">
        <v>1868</v>
      </c>
      <c r="C148" s="67" t="s">
        <v>1869</v>
      </c>
      <c r="D148" s="68"/>
      <c r="E148" s="67"/>
      <c r="F148" s="69">
        <v>500000</v>
      </c>
      <c r="G148" s="69">
        <v>500000</v>
      </c>
      <c r="H148" s="69">
        <v>500000</v>
      </c>
      <c r="I148" s="69">
        <v>500000</v>
      </c>
      <c r="J148" s="69">
        <v>500000</v>
      </c>
      <c r="K148" s="70" t="s">
        <v>636</v>
      </c>
      <c r="L148" s="71"/>
    </row>
    <row r="149" spans="1:12" ht="24" x14ac:dyDescent="0.2">
      <c r="A149" s="67" t="s">
        <v>1867</v>
      </c>
      <c r="B149" s="67" t="s">
        <v>1868</v>
      </c>
      <c r="C149" s="67" t="s">
        <v>1870</v>
      </c>
      <c r="D149" s="68"/>
      <c r="E149" s="67"/>
      <c r="F149" s="69">
        <v>260000</v>
      </c>
      <c r="G149" s="69"/>
      <c r="H149" s="69"/>
      <c r="I149" s="69"/>
      <c r="J149" s="69"/>
      <c r="K149" s="70" t="s">
        <v>636</v>
      </c>
      <c r="L149" s="71"/>
    </row>
    <row r="150" spans="1:12" ht="24" x14ac:dyDescent="0.2">
      <c r="A150" s="67" t="s">
        <v>1867</v>
      </c>
      <c r="B150" s="67" t="s">
        <v>1871</v>
      </c>
      <c r="C150" s="67" t="s">
        <v>1872</v>
      </c>
      <c r="D150" s="68"/>
      <c r="E150" s="67"/>
      <c r="F150" s="76">
        <v>2000000</v>
      </c>
      <c r="G150" s="69"/>
      <c r="H150" s="69"/>
      <c r="I150" s="69"/>
      <c r="J150" s="69"/>
      <c r="K150" s="70" t="s">
        <v>1873</v>
      </c>
      <c r="L150" s="71"/>
    </row>
    <row r="151" spans="1:12" ht="24" x14ac:dyDescent="0.2">
      <c r="A151" s="74" t="s">
        <v>1867</v>
      </c>
      <c r="B151" s="74" t="s">
        <v>1871</v>
      </c>
      <c r="C151" s="74" t="s">
        <v>36</v>
      </c>
      <c r="D151" s="75"/>
      <c r="E151" s="74"/>
      <c r="F151" s="76">
        <v>21800000</v>
      </c>
      <c r="G151" s="69"/>
      <c r="H151" s="69"/>
      <c r="I151" s="69"/>
      <c r="J151" s="69"/>
      <c r="K151" s="70" t="s">
        <v>1232</v>
      </c>
      <c r="L151" s="71"/>
    </row>
    <row r="152" spans="1:12" ht="24" x14ac:dyDescent="0.2">
      <c r="A152" s="74" t="s">
        <v>1867</v>
      </c>
      <c r="B152" s="74" t="s">
        <v>1871</v>
      </c>
      <c r="C152" s="74" t="s">
        <v>36</v>
      </c>
      <c r="D152" s="75"/>
      <c r="E152" s="74"/>
      <c r="F152" s="69">
        <v>3500000</v>
      </c>
      <c r="G152" s="69"/>
      <c r="H152" s="69"/>
      <c r="I152" s="69"/>
      <c r="J152" s="69"/>
      <c r="K152" s="70" t="s">
        <v>57</v>
      </c>
      <c r="L152" s="71"/>
    </row>
    <row r="153" spans="1:12" ht="24" x14ac:dyDescent="0.2">
      <c r="A153" s="72" t="s">
        <v>1874</v>
      </c>
      <c r="B153" s="72" t="s">
        <v>1871</v>
      </c>
      <c r="C153" s="67" t="s">
        <v>1874</v>
      </c>
      <c r="D153" s="68"/>
      <c r="E153" s="67"/>
      <c r="F153" s="76">
        <v>4000000</v>
      </c>
      <c r="G153" s="69">
        <v>6000000</v>
      </c>
      <c r="H153" s="69">
        <v>20000000</v>
      </c>
      <c r="I153" s="69"/>
      <c r="J153" s="69"/>
      <c r="K153" s="70" t="s">
        <v>1266</v>
      </c>
      <c r="L153" s="71"/>
    </row>
    <row r="154" spans="1:12" s="121" customFormat="1" x14ac:dyDescent="0.2">
      <c r="A154" s="95"/>
      <c r="B154" s="95"/>
      <c r="C154" s="95"/>
      <c r="D154" s="96"/>
      <c r="E154" s="97" t="s">
        <v>1798</v>
      </c>
      <c r="F154" s="98">
        <f>SUM(F148:F153)</f>
        <v>32060000</v>
      </c>
      <c r="G154" s="98">
        <v>6500000</v>
      </c>
      <c r="H154" s="98">
        <v>20500000</v>
      </c>
      <c r="I154" s="98">
        <v>500000</v>
      </c>
      <c r="J154" s="98">
        <v>500000</v>
      </c>
      <c r="K154" s="95"/>
      <c r="L154" s="120"/>
    </row>
    <row r="155" spans="1:12" x14ac:dyDescent="0.2">
      <c r="A155" s="72"/>
      <c r="B155" s="72"/>
      <c r="C155" s="67"/>
      <c r="D155" s="68"/>
      <c r="E155" s="67"/>
      <c r="F155" s="76"/>
      <c r="G155" s="69"/>
      <c r="H155" s="69"/>
      <c r="I155" s="69"/>
      <c r="J155" s="69"/>
      <c r="K155" s="70"/>
      <c r="L155" s="71"/>
    </row>
    <row r="156" spans="1:12" x14ac:dyDescent="0.2">
      <c r="A156" s="108" t="s">
        <v>1875</v>
      </c>
      <c r="B156" s="67"/>
      <c r="C156" s="67"/>
      <c r="D156" s="68"/>
      <c r="E156" s="67"/>
      <c r="F156" s="67"/>
      <c r="G156" s="69"/>
      <c r="H156" s="69"/>
      <c r="I156" s="69"/>
      <c r="J156" s="69"/>
      <c r="K156" s="70"/>
      <c r="L156" s="71"/>
    </row>
    <row r="157" spans="1:12" x14ac:dyDescent="0.2">
      <c r="A157" s="102" t="s">
        <v>1730</v>
      </c>
      <c r="B157" s="102" t="s">
        <v>1731</v>
      </c>
      <c r="C157" s="102" t="s">
        <v>1732</v>
      </c>
      <c r="D157" s="103" t="s">
        <v>1733</v>
      </c>
      <c r="E157" s="104" t="s">
        <v>1734</v>
      </c>
      <c r="F157" s="105" t="s">
        <v>1735</v>
      </c>
      <c r="G157" s="105" t="s">
        <v>1736</v>
      </c>
      <c r="H157" s="105" t="s">
        <v>1737</v>
      </c>
      <c r="I157" s="105" t="s">
        <v>1738</v>
      </c>
      <c r="J157" s="105" t="s">
        <v>1739</v>
      </c>
      <c r="K157" s="102" t="s">
        <v>1740</v>
      </c>
      <c r="L157" s="105" t="s">
        <v>1741</v>
      </c>
    </row>
    <row r="158" spans="1:12" x14ac:dyDescent="0.2">
      <c r="A158" s="72" t="s">
        <v>1876</v>
      </c>
      <c r="B158" s="72" t="s">
        <v>1877</v>
      </c>
      <c r="C158" s="67" t="s">
        <v>56</v>
      </c>
      <c r="D158" s="68"/>
      <c r="E158" s="67"/>
      <c r="F158" s="76">
        <v>4500000</v>
      </c>
      <c r="G158" s="69">
        <v>4500000</v>
      </c>
      <c r="H158" s="69"/>
      <c r="I158" s="69"/>
      <c r="J158" s="69"/>
      <c r="K158" s="70" t="s">
        <v>57</v>
      </c>
      <c r="L158" s="71"/>
    </row>
    <row r="159" spans="1:12" x14ac:dyDescent="0.2">
      <c r="A159" s="79"/>
      <c r="B159" s="79"/>
      <c r="C159" s="79"/>
      <c r="D159" s="80"/>
      <c r="E159" s="81" t="s">
        <v>1798</v>
      </c>
      <c r="F159" s="82">
        <v>4500000</v>
      </c>
      <c r="G159" s="82">
        <v>4500000</v>
      </c>
      <c r="H159" s="82"/>
      <c r="I159" s="82"/>
      <c r="J159" s="82"/>
      <c r="K159" s="79"/>
      <c r="L159" s="119"/>
    </row>
    <row r="160" spans="1:12" x14ac:dyDescent="0.2">
      <c r="A160" s="67"/>
      <c r="B160" s="67"/>
      <c r="C160" s="67"/>
      <c r="D160" s="68"/>
      <c r="E160" s="67"/>
      <c r="F160" s="67"/>
      <c r="G160" s="69"/>
      <c r="H160" s="69"/>
      <c r="I160" s="69"/>
      <c r="J160" s="69"/>
      <c r="K160" s="70"/>
      <c r="L160" s="71"/>
    </row>
    <row r="161" spans="1:12" x14ac:dyDescent="0.2">
      <c r="A161" s="108" t="s">
        <v>1878</v>
      </c>
      <c r="B161" s="67"/>
      <c r="C161" s="67"/>
      <c r="D161" s="68"/>
      <c r="E161" s="67"/>
      <c r="F161" s="67"/>
      <c r="G161" s="69"/>
      <c r="H161" s="69"/>
      <c r="I161" s="69"/>
      <c r="J161" s="69"/>
      <c r="K161" s="70"/>
      <c r="L161" s="71"/>
    </row>
    <row r="162" spans="1:12" x14ac:dyDescent="0.2">
      <c r="A162" s="102" t="s">
        <v>1730</v>
      </c>
      <c r="B162" s="102" t="s">
        <v>1731</v>
      </c>
      <c r="C162" s="102" t="s">
        <v>1732</v>
      </c>
      <c r="D162" s="103" t="s">
        <v>1733</v>
      </c>
      <c r="E162" s="104" t="s">
        <v>1734</v>
      </c>
      <c r="F162" s="105" t="s">
        <v>1735</v>
      </c>
      <c r="G162" s="105" t="s">
        <v>1736</v>
      </c>
      <c r="H162" s="105" t="s">
        <v>1737</v>
      </c>
      <c r="I162" s="105" t="s">
        <v>1738</v>
      </c>
      <c r="J162" s="105" t="s">
        <v>1739</v>
      </c>
      <c r="K162" s="102" t="s">
        <v>1740</v>
      </c>
      <c r="L162" s="105" t="s">
        <v>1741</v>
      </c>
    </row>
    <row r="163" spans="1:12" ht="36" x14ac:dyDescent="0.2">
      <c r="A163" s="72" t="s">
        <v>1879</v>
      </c>
      <c r="B163" s="72" t="s">
        <v>1880</v>
      </c>
      <c r="C163" s="72" t="s">
        <v>1881</v>
      </c>
      <c r="D163" s="73"/>
      <c r="E163" s="72" t="s">
        <v>1882</v>
      </c>
      <c r="F163" s="72"/>
      <c r="G163" s="71">
        <v>339000</v>
      </c>
      <c r="H163" s="71"/>
      <c r="I163" s="71"/>
      <c r="J163" s="71"/>
      <c r="K163" s="70" t="s">
        <v>57</v>
      </c>
      <c r="L163" s="71"/>
    </row>
    <row r="164" spans="1:12" ht="24" x14ac:dyDescent="0.2">
      <c r="A164" s="72" t="s">
        <v>1883</v>
      </c>
      <c r="B164" s="72" t="s">
        <v>1884</v>
      </c>
      <c r="C164" s="72" t="s">
        <v>1629</v>
      </c>
      <c r="D164" s="73"/>
      <c r="E164" s="72" t="s">
        <v>1882</v>
      </c>
      <c r="F164" s="72"/>
      <c r="G164" s="71">
        <v>430000</v>
      </c>
      <c r="H164" s="71"/>
      <c r="I164" s="71"/>
      <c r="J164" s="71"/>
      <c r="K164" s="70" t="s">
        <v>57</v>
      </c>
      <c r="L164" s="71"/>
    </row>
    <row r="165" spans="1:12" x14ac:dyDescent="0.2">
      <c r="A165" s="72" t="s">
        <v>1879</v>
      </c>
      <c r="B165" s="72" t="s">
        <v>1885</v>
      </c>
      <c r="C165" s="72" t="s">
        <v>1886</v>
      </c>
      <c r="D165" s="73"/>
      <c r="E165" s="72" t="s">
        <v>1882</v>
      </c>
      <c r="F165" s="72"/>
      <c r="G165" s="71">
        <v>6100000</v>
      </c>
      <c r="H165" s="71"/>
      <c r="I165" s="71"/>
      <c r="J165" s="71"/>
      <c r="K165" s="70" t="s">
        <v>57</v>
      </c>
      <c r="L165" s="71"/>
    </row>
    <row r="166" spans="1:12" x14ac:dyDescent="0.2">
      <c r="A166" s="79"/>
      <c r="B166" s="79"/>
      <c r="C166" s="79"/>
      <c r="D166" s="80"/>
      <c r="E166" s="81" t="s">
        <v>1798</v>
      </c>
      <c r="F166" s="82"/>
      <c r="G166" s="82">
        <f>SUM(G163:G165)</f>
        <v>6869000</v>
      </c>
      <c r="H166" s="82"/>
      <c r="I166" s="82"/>
      <c r="J166" s="82"/>
      <c r="K166" s="79"/>
      <c r="L166" s="119"/>
    </row>
    <row r="167" spans="1:12" x14ac:dyDescent="0.2">
      <c r="A167" s="72"/>
      <c r="B167" s="72"/>
      <c r="C167" s="67"/>
      <c r="D167" s="68"/>
      <c r="E167" s="88"/>
      <c r="F167" s="99"/>
      <c r="G167" s="87"/>
      <c r="H167" s="87"/>
      <c r="I167" s="87"/>
      <c r="J167" s="87"/>
      <c r="K167" s="70"/>
      <c r="L167" s="71"/>
    </row>
    <row r="168" spans="1:12" x14ac:dyDescent="0.2">
      <c r="A168" s="72"/>
      <c r="B168" s="72"/>
      <c r="C168" s="67"/>
      <c r="D168" s="68"/>
      <c r="E168" s="97" t="s">
        <v>1887</v>
      </c>
      <c r="F168" s="100">
        <f>SUM(F159+F154+F144+F125+F102+F94+F89+F83+F61)</f>
        <v>431669300</v>
      </c>
      <c r="H168" s="87"/>
      <c r="I168" s="87"/>
      <c r="J168" s="87"/>
      <c r="K168" s="70"/>
      <c r="L168" s="71"/>
    </row>
  </sheetData>
  <mergeCells count="3">
    <mergeCell ref="A1:L1"/>
    <mergeCell ref="A2:L2"/>
    <mergeCell ref="A65:L65"/>
  </mergeCells>
  <pageMargins left="0.70866141732283472" right="0.70866141732283472" top="0.74803149606299213" bottom="0.74803149606299213" header="0.31496062992125984" footer="0.31496062992125984"/>
  <pageSetup scale="49" orientation="landscape" horizontalDpi="4294967293" r:id="rId1"/>
  <headerFooter>
    <oddFooter>Page &amp;P of &amp;N</oddFooter>
  </headerFooter>
  <rowBreaks count="4" manualBreakCount="4">
    <brk id="36" max="11" man="1"/>
    <brk id="63" max="16383" man="1"/>
    <brk id="83" max="11" man="1"/>
    <brk id="125"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10" sqref="A10"/>
    </sheetView>
  </sheetViews>
  <sheetFormatPr defaultRowHeight="15" x14ac:dyDescent="0.25"/>
  <cols>
    <col min="1" max="1" width="18.5703125" bestFit="1" customWidth="1"/>
  </cols>
  <sheetData>
    <row r="1" spans="1:1" x14ac:dyDescent="0.25">
      <c r="A1" t="s">
        <v>2654</v>
      </c>
    </row>
    <row r="2" spans="1:1" x14ac:dyDescent="0.25">
      <c r="A2" t="s">
        <v>2647</v>
      </c>
    </row>
    <row r="3" spans="1:1" x14ac:dyDescent="0.25">
      <c r="A3" t="s">
        <v>2648</v>
      </c>
    </row>
    <row r="4" spans="1:1" x14ac:dyDescent="0.25">
      <c r="A4" t="s">
        <v>2649</v>
      </c>
    </row>
    <row r="5" spans="1:1" x14ac:dyDescent="0.25">
      <c r="A5" t="s">
        <v>2650</v>
      </c>
    </row>
    <row r="6" spans="1:1" x14ac:dyDescent="0.25">
      <c r="A6" t="s">
        <v>2651</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3833</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s="267" customFormat="1" ht="18.75" thickBot="1" x14ac:dyDescent="0.3">
      <c r="E4" s="276"/>
      <c r="F4" s="264" t="s">
        <v>3605</v>
      </c>
      <c r="G4" s="303" t="s">
        <v>3544</v>
      </c>
    </row>
    <row r="5" spans="1:14" s="267" customFormat="1" ht="18.75" thickBot="1" x14ac:dyDescent="0.3">
      <c r="E5" s="277"/>
      <c r="F5" s="264" t="s">
        <v>3540</v>
      </c>
      <c r="G5" s="304"/>
    </row>
    <row r="6" spans="1:14" s="267" customFormat="1" ht="18.75" thickBot="1" x14ac:dyDescent="0.3">
      <c r="E6" s="278"/>
      <c r="F6" s="265" t="s">
        <v>3545</v>
      </c>
      <c r="G6" s="304"/>
    </row>
    <row r="7" spans="1:14" s="267" customFormat="1" ht="18.75" thickBot="1" x14ac:dyDescent="0.3">
      <c r="E7" s="279"/>
      <c r="F7" s="265" t="s">
        <v>3541</v>
      </c>
      <c r="G7" s="304"/>
    </row>
    <row r="8" spans="1:14" s="267" customFormat="1" ht="18.75" thickBot="1" x14ac:dyDescent="0.3">
      <c r="E8" s="280"/>
      <c r="F8" s="265" t="s">
        <v>3542</v>
      </c>
      <c r="G8" s="304"/>
    </row>
    <row r="9" spans="1:14" s="267" customFormat="1" ht="18.75" thickBot="1" x14ac:dyDescent="0.3">
      <c r="E9" s="281"/>
      <c r="F9" s="265" t="s">
        <v>3543</v>
      </c>
      <c r="G9" s="304"/>
    </row>
    <row r="10" spans="1:14" s="267" customFormat="1" ht="18.75" thickBot="1" x14ac:dyDescent="0.3">
      <c r="E10" s="282"/>
      <c r="F10" s="265" t="s">
        <v>3546</v>
      </c>
      <c r="G10" s="305"/>
    </row>
    <row r="11" spans="1:14" s="267" customFormat="1" ht="18" x14ac:dyDescent="0.25"/>
    <row r="12" spans="1:14" s="267" customFormat="1" ht="18" x14ac:dyDescent="0.25">
      <c r="D12" s="271">
        <v>1</v>
      </c>
      <c r="E12" s="272" t="s">
        <v>3833</v>
      </c>
    </row>
    <row r="13" spans="1:14" s="267" customFormat="1" ht="18" x14ac:dyDescent="0.25"/>
    <row r="14" spans="1:14" s="267" customFormat="1" ht="18" x14ac:dyDescent="0.25">
      <c r="D14" s="273">
        <v>1.1000000000000001</v>
      </c>
      <c r="E14" s="272" t="s">
        <v>3553</v>
      </c>
      <c r="F14" s="267">
        <v>29</v>
      </c>
    </row>
    <row r="15" spans="1:14" s="267" customFormat="1" ht="18.75" x14ac:dyDescent="0.3">
      <c r="D15" s="267" t="s">
        <v>3549</v>
      </c>
      <c r="E15" s="285" t="s">
        <v>3551</v>
      </c>
      <c r="F15" s="267">
        <v>29</v>
      </c>
    </row>
    <row r="16" spans="1:14" s="267" customFormat="1" ht="18" x14ac:dyDescent="0.25">
      <c r="D16" s="267" t="s">
        <v>3550</v>
      </c>
      <c r="E16" s="272" t="s">
        <v>3552</v>
      </c>
      <c r="F16" s="267">
        <v>0</v>
      </c>
    </row>
    <row r="17" spans="4:13" s="267" customFormat="1" ht="18" x14ac:dyDescent="0.25">
      <c r="M17" s="289"/>
    </row>
    <row r="18" spans="4:13" s="267" customFormat="1" ht="18" x14ac:dyDescent="0.25">
      <c r="D18" s="273">
        <v>1.2</v>
      </c>
      <c r="E18" s="267" t="s">
        <v>3841</v>
      </c>
    </row>
    <row r="42" spans="4:7" s="267" customFormat="1" ht="18" x14ac:dyDescent="0.25">
      <c r="D42" s="273">
        <v>1.3</v>
      </c>
      <c r="E42" s="272" t="s">
        <v>3554</v>
      </c>
    </row>
    <row r="43" spans="4:7" s="267" customFormat="1" ht="18.75" thickBot="1" x14ac:dyDescent="0.3"/>
    <row r="44" spans="4:7" s="267" customFormat="1" ht="18.75" thickBot="1" x14ac:dyDescent="0.3">
      <c r="E44" s="274" t="s">
        <v>3555</v>
      </c>
      <c r="F44" s="274" t="s">
        <v>3556</v>
      </c>
      <c r="G44" s="274" t="s">
        <v>3557</v>
      </c>
    </row>
    <row r="45" spans="4:7" s="288" customFormat="1" thickBot="1" x14ac:dyDescent="0.3">
      <c r="E45" s="275" t="s">
        <v>3834</v>
      </c>
      <c r="F45" s="275" t="s">
        <v>3627</v>
      </c>
      <c r="G45" s="275" t="s">
        <v>3834</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216" orientation="portrait" useFirstPageNumber="1" r:id="rId1"/>
  <headerFooter>
    <oddFooter>Page &amp;P</oddFooter>
  </headerFooter>
  <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531"/>
  <sheetViews>
    <sheetView view="pageBreakPreview" zoomScaleNormal="100" zoomScaleSheetLayoutView="100" workbookViewId="0">
      <pane ySplit="6" topLeftCell="A7" activePane="bottomLeft" state="frozen"/>
      <selection pane="bottomLeft" activeCell="A7" sqref="A7"/>
    </sheetView>
  </sheetViews>
  <sheetFormatPr defaultRowHeight="12" x14ac:dyDescent="0.25"/>
  <cols>
    <col min="1" max="1" width="9.140625" style="188"/>
    <col min="2" max="2" width="13.42578125" style="188" hidden="1" customWidth="1"/>
    <col min="3" max="3" width="30.140625" style="188" hidden="1" customWidth="1"/>
    <col min="4" max="4" width="16.7109375" style="188" customWidth="1"/>
    <col min="5" max="5" width="12.42578125" style="188" customWidth="1"/>
    <col min="6" max="6" width="13.42578125" style="188" hidden="1" customWidth="1"/>
    <col min="7" max="7" width="13.42578125" style="188" customWidth="1"/>
    <col min="8" max="8" width="18.85546875" style="188" customWidth="1"/>
    <col min="9" max="9" width="12.7109375" style="188" customWidth="1"/>
    <col min="10" max="10" width="0" style="188" hidden="1" customWidth="1"/>
    <col min="11" max="11" width="13.28515625" style="188" hidden="1" customWidth="1"/>
    <col min="12" max="12" width="9.85546875" style="188" hidden="1" customWidth="1"/>
    <col min="13" max="13" width="13.28515625" style="188" hidden="1" customWidth="1"/>
    <col min="14" max="14" width="9.85546875" style="188" hidden="1" customWidth="1"/>
    <col min="15" max="15" width="13.42578125" style="188" hidden="1" customWidth="1"/>
    <col min="16" max="16" width="9.85546875" style="188" hidden="1" customWidth="1"/>
    <col min="17" max="17" width="11.28515625" style="188" hidden="1" customWidth="1"/>
    <col min="18" max="18" width="0" style="188" hidden="1" customWidth="1"/>
    <col min="19" max="19" width="13.42578125" style="188" hidden="1" customWidth="1"/>
    <col min="20" max="20" width="0" style="188" hidden="1" customWidth="1"/>
    <col min="21" max="22" width="13.42578125" style="135" customWidth="1"/>
    <col min="23" max="23" width="11" style="135" customWidth="1"/>
    <col min="24" max="24" width="13.42578125" style="135" customWidth="1"/>
    <col min="25" max="25" width="11.28515625" style="188" customWidth="1"/>
    <col min="26" max="26" width="10.42578125" style="135" customWidth="1"/>
    <col min="27" max="27" width="12.140625" style="135" customWidth="1"/>
    <col min="28" max="151" width="0" style="188" hidden="1" customWidth="1"/>
    <col min="152" max="16384" width="9.140625" style="188"/>
  </cols>
  <sheetData>
    <row r="1" spans="1:27" s="156" customFormat="1" ht="15" customHeight="1" x14ac:dyDescent="0.25">
      <c r="A1" s="369" t="s">
        <v>2573</v>
      </c>
      <c r="B1" s="370"/>
      <c r="C1" s="370"/>
      <c r="D1" s="370"/>
      <c r="E1" s="370"/>
      <c r="F1" s="370"/>
      <c r="G1" s="370"/>
      <c r="H1" s="370"/>
      <c r="I1" s="370"/>
      <c r="J1" s="370"/>
      <c r="K1" s="370"/>
      <c r="L1" s="370"/>
      <c r="M1" s="370"/>
      <c r="N1" s="370"/>
      <c r="O1" s="370"/>
      <c r="P1" s="370"/>
      <c r="Q1" s="370"/>
      <c r="R1" s="370"/>
      <c r="S1" s="370"/>
      <c r="T1" s="371"/>
      <c r="U1" s="137"/>
      <c r="V1" s="146"/>
      <c r="W1" s="201"/>
      <c r="X1" s="137"/>
      <c r="Y1" s="202"/>
      <c r="Z1" s="201"/>
      <c r="AA1" s="201"/>
    </row>
    <row r="2" spans="1:27" s="156" customFormat="1" ht="18" customHeight="1" x14ac:dyDescent="0.25">
      <c r="A2" s="369" t="s">
        <v>2574</v>
      </c>
      <c r="B2" s="370"/>
      <c r="C2" s="370"/>
      <c r="D2" s="370"/>
      <c r="E2" s="370"/>
      <c r="F2" s="370"/>
      <c r="G2" s="370"/>
      <c r="H2" s="370"/>
      <c r="I2" s="370"/>
      <c r="J2" s="370"/>
      <c r="K2" s="370"/>
      <c r="L2" s="370"/>
      <c r="M2" s="370"/>
      <c r="N2" s="370"/>
      <c r="O2" s="370"/>
      <c r="P2" s="370"/>
      <c r="Q2" s="370"/>
      <c r="R2" s="370"/>
      <c r="S2" s="370"/>
      <c r="T2" s="371"/>
      <c r="U2" s="137"/>
      <c r="V2" s="146"/>
      <c r="W2" s="201"/>
      <c r="X2" s="137"/>
      <c r="Y2" s="202"/>
      <c r="Z2" s="201"/>
      <c r="AA2" s="201"/>
    </row>
    <row r="3" spans="1:27" s="156" customFormat="1" ht="29.25" customHeight="1" x14ac:dyDescent="0.25">
      <c r="A3" s="372" t="s">
        <v>0</v>
      </c>
      <c r="B3" s="372" t="s">
        <v>1</v>
      </c>
      <c r="C3" s="372" t="s">
        <v>55</v>
      </c>
      <c r="D3" s="205"/>
      <c r="E3" s="372" t="s">
        <v>59</v>
      </c>
      <c r="F3" s="372" t="s">
        <v>2</v>
      </c>
      <c r="G3" s="313" t="s">
        <v>6</v>
      </c>
      <c r="H3" s="372" t="s">
        <v>3</v>
      </c>
      <c r="I3" s="369" t="s">
        <v>4</v>
      </c>
      <c r="J3" s="370"/>
      <c r="K3" s="370"/>
      <c r="L3" s="370"/>
      <c r="M3" s="370"/>
      <c r="N3" s="370"/>
      <c r="O3" s="370"/>
      <c r="P3" s="370"/>
      <c r="Q3" s="342" t="s">
        <v>5</v>
      </c>
      <c r="R3" s="342" t="s">
        <v>6</v>
      </c>
      <c r="S3" s="372" t="s">
        <v>351</v>
      </c>
      <c r="T3" s="372" t="s">
        <v>58</v>
      </c>
      <c r="U3" s="314" t="s">
        <v>2684</v>
      </c>
      <c r="V3" s="314" t="s">
        <v>2655</v>
      </c>
      <c r="W3" s="314" t="s">
        <v>2652</v>
      </c>
      <c r="X3" s="314" t="s">
        <v>2685</v>
      </c>
      <c r="Y3" s="342" t="s">
        <v>5</v>
      </c>
      <c r="Z3" s="314" t="s">
        <v>2686</v>
      </c>
      <c r="AA3" s="317" t="s">
        <v>2653</v>
      </c>
    </row>
    <row r="4" spans="1:27" s="156" customFormat="1" ht="40.5" customHeight="1" x14ac:dyDescent="0.25">
      <c r="A4" s="373"/>
      <c r="B4" s="373"/>
      <c r="C4" s="373"/>
      <c r="D4" s="206" t="s">
        <v>113</v>
      </c>
      <c r="E4" s="373"/>
      <c r="F4" s="373"/>
      <c r="G4" s="313"/>
      <c r="H4" s="373"/>
      <c r="I4" s="369" t="s">
        <v>7</v>
      </c>
      <c r="J4" s="370"/>
      <c r="K4" s="369" t="s">
        <v>8</v>
      </c>
      <c r="L4" s="370"/>
      <c r="M4" s="369" t="s">
        <v>9</v>
      </c>
      <c r="N4" s="370"/>
      <c r="O4" s="369" t="s">
        <v>10</v>
      </c>
      <c r="P4" s="370"/>
      <c r="Q4" s="342"/>
      <c r="R4" s="342"/>
      <c r="S4" s="373"/>
      <c r="T4" s="373"/>
      <c r="U4" s="315"/>
      <c r="V4" s="315"/>
      <c r="W4" s="315"/>
      <c r="X4" s="315"/>
      <c r="Y4" s="342"/>
      <c r="Z4" s="315"/>
      <c r="AA4" s="318"/>
    </row>
    <row r="5" spans="1:27" s="156" customFormat="1" x14ac:dyDescent="0.25">
      <c r="A5" s="373"/>
      <c r="B5" s="373"/>
      <c r="C5" s="373"/>
      <c r="D5" s="206"/>
      <c r="E5" s="373"/>
      <c r="F5" s="373"/>
      <c r="G5" s="313"/>
      <c r="H5" s="373"/>
      <c r="I5" s="369" t="s">
        <v>11</v>
      </c>
      <c r="J5" s="370"/>
      <c r="K5" s="369" t="s">
        <v>12</v>
      </c>
      <c r="L5" s="370"/>
      <c r="M5" s="369" t="s">
        <v>13</v>
      </c>
      <c r="N5" s="370"/>
      <c r="O5" s="369" t="s">
        <v>14</v>
      </c>
      <c r="P5" s="370"/>
      <c r="Q5" s="342"/>
      <c r="R5" s="342"/>
      <c r="S5" s="373"/>
      <c r="T5" s="373"/>
      <c r="U5" s="315"/>
      <c r="V5" s="315"/>
      <c r="W5" s="315"/>
      <c r="X5" s="315"/>
      <c r="Y5" s="342"/>
      <c r="Z5" s="315"/>
      <c r="AA5" s="318"/>
    </row>
    <row r="6" spans="1:27" s="156" customFormat="1" ht="24" customHeight="1" x14ac:dyDescent="0.25">
      <c r="A6" s="374"/>
      <c r="B6" s="374"/>
      <c r="C6" s="374"/>
      <c r="D6" s="207"/>
      <c r="E6" s="374"/>
      <c r="F6" s="374"/>
      <c r="G6" s="313"/>
      <c r="H6" s="374"/>
      <c r="I6" s="204" t="s">
        <v>15</v>
      </c>
      <c r="J6" s="204" t="s">
        <v>16</v>
      </c>
      <c r="K6" s="204" t="s">
        <v>15</v>
      </c>
      <c r="L6" s="204" t="s">
        <v>16</v>
      </c>
      <c r="M6" s="204" t="s">
        <v>15</v>
      </c>
      <c r="N6" s="204" t="s">
        <v>16</v>
      </c>
      <c r="O6" s="204" t="s">
        <v>15</v>
      </c>
      <c r="P6" s="204" t="s">
        <v>16</v>
      </c>
      <c r="Q6" s="342"/>
      <c r="R6" s="342"/>
      <c r="S6" s="374"/>
      <c r="T6" s="374"/>
      <c r="U6" s="316"/>
      <c r="V6" s="316"/>
      <c r="W6" s="316"/>
      <c r="X6" s="316"/>
      <c r="Y6" s="342"/>
      <c r="Z6" s="316"/>
      <c r="AA6" s="319"/>
    </row>
    <row r="7" spans="1:27" s="128" customFormat="1" ht="84" x14ac:dyDescent="0.25">
      <c r="A7" s="128" t="s">
        <v>2430</v>
      </c>
      <c r="B7" s="128" t="s">
        <v>820</v>
      </c>
      <c r="C7" s="128" t="s">
        <v>872</v>
      </c>
      <c r="D7" s="9" t="s">
        <v>2629</v>
      </c>
      <c r="E7" s="128" t="s">
        <v>873</v>
      </c>
      <c r="F7" s="128">
        <v>10800</v>
      </c>
      <c r="G7" s="128" t="s">
        <v>40</v>
      </c>
      <c r="H7" s="128" t="s">
        <v>874</v>
      </c>
      <c r="I7" s="128">
        <v>200</v>
      </c>
      <c r="J7" s="101">
        <v>140000</v>
      </c>
      <c r="K7" s="128">
        <v>800</v>
      </c>
      <c r="L7" s="101">
        <v>560000</v>
      </c>
      <c r="M7" s="128">
        <v>1400</v>
      </c>
      <c r="N7" s="101">
        <v>980000</v>
      </c>
      <c r="O7" s="128">
        <v>2000</v>
      </c>
      <c r="P7" s="101" t="s">
        <v>2010</v>
      </c>
      <c r="Q7" s="101">
        <v>1400000</v>
      </c>
      <c r="R7" s="128" t="s">
        <v>875</v>
      </c>
      <c r="S7" s="128" t="s">
        <v>352</v>
      </c>
      <c r="T7" s="128" t="s">
        <v>876</v>
      </c>
      <c r="U7" s="134" t="s">
        <v>3171</v>
      </c>
      <c r="V7" s="134" t="s">
        <v>2648</v>
      </c>
      <c r="W7" s="134" t="s">
        <v>3172</v>
      </c>
      <c r="X7" s="134" t="s">
        <v>3173</v>
      </c>
      <c r="Y7" s="186">
        <v>1400000</v>
      </c>
      <c r="Z7" s="134" t="s">
        <v>3171</v>
      </c>
      <c r="AA7" s="134" t="s">
        <v>3182</v>
      </c>
    </row>
    <row r="8" spans="1:27" s="128" customFormat="1" ht="84" x14ac:dyDescent="0.25">
      <c r="A8" s="128" t="s">
        <v>2431</v>
      </c>
      <c r="B8" s="128" t="s">
        <v>820</v>
      </c>
      <c r="C8" s="128" t="s">
        <v>872</v>
      </c>
      <c r="D8" s="9" t="s">
        <v>2629</v>
      </c>
      <c r="E8" s="128" t="s">
        <v>877</v>
      </c>
      <c r="F8" s="128" t="s">
        <v>878</v>
      </c>
      <c r="G8" s="128" t="s">
        <v>3558</v>
      </c>
      <c r="H8" s="128" t="s">
        <v>879</v>
      </c>
      <c r="I8" s="128" t="s">
        <v>880</v>
      </c>
      <c r="J8" s="101" t="s">
        <v>60</v>
      </c>
      <c r="K8" s="128" t="s">
        <v>881</v>
      </c>
      <c r="L8" s="101">
        <v>500000</v>
      </c>
      <c r="M8" s="128" t="s">
        <v>881</v>
      </c>
      <c r="N8" s="101" t="s">
        <v>2011</v>
      </c>
      <c r="O8" s="128" t="s">
        <v>881</v>
      </c>
      <c r="P8" s="101">
        <v>1845000</v>
      </c>
      <c r="Q8" s="101">
        <v>1845000</v>
      </c>
      <c r="R8" s="128" t="s">
        <v>882</v>
      </c>
      <c r="S8" s="128" t="s">
        <v>352</v>
      </c>
      <c r="T8" s="128" t="s">
        <v>57</v>
      </c>
      <c r="U8" s="134" t="s">
        <v>3174</v>
      </c>
      <c r="V8" s="134" t="s">
        <v>2647</v>
      </c>
      <c r="W8" s="134"/>
      <c r="X8" s="134"/>
      <c r="Y8" s="186">
        <v>1845000</v>
      </c>
      <c r="Z8" s="134" t="s">
        <v>3171</v>
      </c>
      <c r="AA8" s="134" t="s">
        <v>3183</v>
      </c>
    </row>
    <row r="9" spans="1:27" s="128" customFormat="1" ht="84" x14ac:dyDescent="0.25">
      <c r="A9" s="128" t="s">
        <v>2432</v>
      </c>
      <c r="B9" s="128" t="s">
        <v>820</v>
      </c>
      <c r="C9" s="128" t="s">
        <v>883</v>
      </c>
      <c r="D9" s="9" t="s">
        <v>2629</v>
      </c>
      <c r="E9" s="128" t="s">
        <v>884</v>
      </c>
      <c r="F9" s="128" t="s">
        <v>885</v>
      </c>
      <c r="G9" s="128">
        <v>33</v>
      </c>
      <c r="H9" s="128" t="s">
        <v>886</v>
      </c>
      <c r="I9" s="128" t="s">
        <v>887</v>
      </c>
      <c r="J9" s="101"/>
      <c r="K9" s="128" t="s">
        <v>888</v>
      </c>
      <c r="L9" s="101"/>
      <c r="M9" s="128" t="s">
        <v>889</v>
      </c>
      <c r="N9" s="101"/>
      <c r="O9" s="128" t="s">
        <v>890</v>
      </c>
      <c r="P9" s="101"/>
      <c r="Q9" s="101">
        <v>43000000</v>
      </c>
      <c r="R9" s="128">
        <v>33</v>
      </c>
      <c r="S9" s="128" t="s">
        <v>352</v>
      </c>
      <c r="T9" s="128" t="s">
        <v>876</v>
      </c>
      <c r="U9" s="134" t="s">
        <v>3175</v>
      </c>
      <c r="V9" s="134" t="s">
        <v>2647</v>
      </c>
      <c r="W9" s="134" t="s">
        <v>3176</v>
      </c>
      <c r="X9" s="134" t="s">
        <v>3177</v>
      </c>
      <c r="Y9" s="186">
        <v>43000000</v>
      </c>
      <c r="Z9" s="134" t="s">
        <v>3171</v>
      </c>
      <c r="AA9" s="134" t="s">
        <v>3184</v>
      </c>
    </row>
    <row r="10" spans="1:27" s="128" customFormat="1" ht="84" x14ac:dyDescent="0.25">
      <c r="A10" s="128" t="s">
        <v>2433</v>
      </c>
      <c r="B10" s="128" t="s">
        <v>820</v>
      </c>
      <c r="C10" s="128" t="s">
        <v>883</v>
      </c>
      <c r="D10" s="9" t="s">
        <v>2629</v>
      </c>
      <c r="E10" s="128" t="s">
        <v>891</v>
      </c>
      <c r="F10" s="128" t="s">
        <v>892</v>
      </c>
      <c r="G10" s="128">
        <v>34</v>
      </c>
      <c r="H10" s="128" t="s">
        <v>893</v>
      </c>
      <c r="I10" s="128" t="s">
        <v>894</v>
      </c>
      <c r="J10" s="101" t="s">
        <v>895</v>
      </c>
      <c r="K10" s="128" t="s">
        <v>896</v>
      </c>
      <c r="L10" s="101" t="s">
        <v>895</v>
      </c>
      <c r="M10" s="128" t="s">
        <v>897</v>
      </c>
      <c r="N10" s="101" t="s">
        <v>895</v>
      </c>
      <c r="O10" s="128" t="s">
        <v>898</v>
      </c>
      <c r="P10" s="101">
        <v>600000</v>
      </c>
      <c r="Q10" s="101">
        <v>600000</v>
      </c>
      <c r="R10" s="128">
        <v>34</v>
      </c>
      <c r="S10" s="128" t="s">
        <v>352</v>
      </c>
      <c r="T10" s="128" t="s">
        <v>876</v>
      </c>
      <c r="U10" s="134" t="s">
        <v>3171</v>
      </c>
      <c r="V10" s="134" t="s">
        <v>2648</v>
      </c>
      <c r="W10" s="134" t="s">
        <v>3178</v>
      </c>
      <c r="X10" s="134" t="s">
        <v>3179</v>
      </c>
      <c r="Y10" s="186">
        <v>600000</v>
      </c>
      <c r="Z10" s="134" t="s">
        <v>3171</v>
      </c>
      <c r="AA10" s="134"/>
    </row>
    <row r="11" spans="1:27" s="128" customFormat="1" ht="84" x14ac:dyDescent="0.25">
      <c r="A11" s="128" t="s">
        <v>2434</v>
      </c>
      <c r="B11" s="128" t="s">
        <v>820</v>
      </c>
      <c r="C11" s="128" t="s">
        <v>883</v>
      </c>
      <c r="D11" s="9" t="s">
        <v>2629</v>
      </c>
      <c r="E11" s="128" t="s">
        <v>899</v>
      </c>
      <c r="F11" s="128" t="s">
        <v>892</v>
      </c>
      <c r="G11" s="128" t="s">
        <v>903</v>
      </c>
      <c r="H11" s="128" t="s">
        <v>900</v>
      </c>
      <c r="I11" s="128">
        <v>1000</v>
      </c>
      <c r="J11" s="101" t="s">
        <v>901</v>
      </c>
      <c r="K11" s="128">
        <v>2000</v>
      </c>
      <c r="L11" s="101" t="s">
        <v>2012</v>
      </c>
      <c r="M11" s="128">
        <v>3000</v>
      </c>
      <c r="N11" s="101" t="s">
        <v>2013</v>
      </c>
      <c r="O11" s="128">
        <v>4000</v>
      </c>
      <c r="P11" s="101" t="s">
        <v>902</v>
      </c>
      <c r="Q11" s="101" t="s">
        <v>902</v>
      </c>
      <c r="R11" s="128" t="s">
        <v>903</v>
      </c>
      <c r="S11" s="128" t="s">
        <v>352</v>
      </c>
      <c r="T11" s="128" t="s">
        <v>876</v>
      </c>
      <c r="U11" s="134">
        <v>28</v>
      </c>
      <c r="V11" s="134" t="s">
        <v>2649</v>
      </c>
      <c r="W11" s="134" t="s">
        <v>3180</v>
      </c>
      <c r="X11" s="134" t="s">
        <v>3181</v>
      </c>
      <c r="Y11" s="186" t="s">
        <v>902</v>
      </c>
      <c r="Z11" s="134" t="s">
        <v>3171</v>
      </c>
      <c r="AA11" s="134" t="s">
        <v>3185</v>
      </c>
    </row>
    <row r="12" spans="1:27" s="128" customFormat="1" ht="132" x14ac:dyDescent="0.25">
      <c r="A12" s="128" t="s">
        <v>2435</v>
      </c>
      <c r="B12" s="128" t="s">
        <v>820</v>
      </c>
      <c r="C12" s="128" t="s">
        <v>883</v>
      </c>
      <c r="D12" s="9" t="s">
        <v>2629</v>
      </c>
      <c r="E12" s="128" t="s">
        <v>904</v>
      </c>
      <c r="F12" s="128" t="s">
        <v>892</v>
      </c>
      <c r="G12" s="128">
        <v>29</v>
      </c>
      <c r="H12" s="128" t="s">
        <v>893</v>
      </c>
      <c r="I12" s="128" t="s">
        <v>905</v>
      </c>
      <c r="J12" s="101" t="s">
        <v>60</v>
      </c>
      <c r="K12" s="128" t="s">
        <v>906</v>
      </c>
      <c r="L12" s="101" t="s">
        <v>60</v>
      </c>
      <c r="M12" s="128" t="s">
        <v>907</v>
      </c>
      <c r="N12" s="101" t="s">
        <v>60</v>
      </c>
      <c r="O12" s="9" t="s">
        <v>1342</v>
      </c>
      <c r="P12" s="101" t="s">
        <v>60</v>
      </c>
      <c r="Q12" s="101" t="s">
        <v>600</v>
      </c>
      <c r="R12" s="128">
        <v>29</v>
      </c>
      <c r="S12" s="128" t="s">
        <v>539</v>
      </c>
      <c r="T12" s="128" t="s">
        <v>1262</v>
      </c>
      <c r="U12" s="134" t="s">
        <v>3186</v>
      </c>
      <c r="V12" s="134" t="s">
        <v>2647</v>
      </c>
      <c r="W12" s="134"/>
      <c r="X12" s="134"/>
      <c r="Y12" s="186" t="s">
        <v>600</v>
      </c>
      <c r="Z12" s="134" t="s">
        <v>3171</v>
      </c>
      <c r="AA12" s="134" t="s">
        <v>3190</v>
      </c>
    </row>
    <row r="13" spans="1:27" s="128" customFormat="1" ht="108" x14ac:dyDescent="0.25">
      <c r="A13" s="128" t="s">
        <v>2436</v>
      </c>
      <c r="B13" s="128" t="s">
        <v>820</v>
      </c>
      <c r="C13" s="128" t="s">
        <v>883</v>
      </c>
      <c r="D13" s="9" t="s">
        <v>2629</v>
      </c>
      <c r="E13" s="128" t="s">
        <v>908</v>
      </c>
      <c r="F13" s="128" t="s">
        <v>909</v>
      </c>
      <c r="G13" s="128" t="s">
        <v>3561</v>
      </c>
      <c r="H13" s="128" t="s">
        <v>910</v>
      </c>
      <c r="I13" s="128" t="s">
        <v>911</v>
      </c>
      <c r="J13" s="101"/>
      <c r="K13" s="128" t="s">
        <v>912</v>
      </c>
      <c r="L13" s="101"/>
      <c r="M13" s="9" t="s">
        <v>1343</v>
      </c>
      <c r="N13" s="101"/>
      <c r="O13" s="9" t="s">
        <v>1344</v>
      </c>
      <c r="P13" s="101">
        <v>37000000</v>
      </c>
      <c r="Q13" s="101">
        <v>37000000</v>
      </c>
      <c r="R13" s="128" t="s">
        <v>913</v>
      </c>
      <c r="S13" s="128" t="s">
        <v>352</v>
      </c>
      <c r="T13" s="128" t="s">
        <v>876</v>
      </c>
      <c r="U13" s="134" t="s">
        <v>3187</v>
      </c>
      <c r="V13" s="134" t="s">
        <v>2647</v>
      </c>
      <c r="W13" s="134"/>
      <c r="X13" s="134"/>
      <c r="Y13" s="186">
        <v>37000000</v>
      </c>
      <c r="Z13" s="134" t="s">
        <v>3171</v>
      </c>
      <c r="AA13" s="134" t="s">
        <v>3191</v>
      </c>
    </row>
    <row r="14" spans="1:27" s="128" customFormat="1" ht="84" x14ac:dyDescent="0.25">
      <c r="A14" s="128" t="s">
        <v>2437</v>
      </c>
      <c r="B14" s="128" t="s">
        <v>820</v>
      </c>
      <c r="C14" s="128" t="s">
        <v>883</v>
      </c>
      <c r="D14" s="9" t="s">
        <v>2629</v>
      </c>
      <c r="E14" s="128" t="s">
        <v>914</v>
      </c>
      <c r="F14" s="128" t="s">
        <v>915</v>
      </c>
      <c r="G14" s="128">
        <v>16</v>
      </c>
      <c r="H14" s="128" t="s">
        <v>916</v>
      </c>
      <c r="I14" s="128" t="s">
        <v>917</v>
      </c>
      <c r="J14" s="101" t="s">
        <v>60</v>
      </c>
      <c r="K14" s="128" t="s">
        <v>918</v>
      </c>
      <c r="L14" s="101" t="s">
        <v>60</v>
      </c>
      <c r="M14" s="128" t="s">
        <v>919</v>
      </c>
      <c r="N14" s="101"/>
      <c r="O14" s="9" t="s">
        <v>1345</v>
      </c>
      <c r="P14" s="101">
        <v>5000000</v>
      </c>
      <c r="Q14" s="101">
        <v>5000000</v>
      </c>
      <c r="R14" s="128">
        <v>16</v>
      </c>
      <c r="S14" s="128" t="s">
        <v>352</v>
      </c>
      <c r="T14" s="128" t="s">
        <v>876</v>
      </c>
      <c r="U14" s="134" t="s">
        <v>3188</v>
      </c>
      <c r="V14" s="134" t="s">
        <v>2647</v>
      </c>
      <c r="W14" s="134"/>
      <c r="X14" s="134"/>
      <c r="Y14" s="186">
        <v>5000000</v>
      </c>
      <c r="Z14" s="134" t="s">
        <v>3171</v>
      </c>
      <c r="AA14" s="134" t="s">
        <v>3192</v>
      </c>
    </row>
    <row r="15" spans="1:27" s="128" customFormat="1" ht="120" x14ac:dyDescent="0.25">
      <c r="A15" s="128" t="s">
        <v>2438</v>
      </c>
      <c r="B15" s="128" t="s">
        <v>820</v>
      </c>
      <c r="C15" s="128" t="s">
        <v>883</v>
      </c>
      <c r="D15" s="9" t="s">
        <v>2629</v>
      </c>
      <c r="E15" s="128" t="s">
        <v>920</v>
      </c>
      <c r="F15" s="128" t="s">
        <v>921</v>
      </c>
      <c r="G15" s="128" t="s">
        <v>40</v>
      </c>
      <c r="H15" s="128" t="s">
        <v>922</v>
      </c>
      <c r="I15" s="9" t="s">
        <v>1346</v>
      </c>
      <c r="J15" s="101" t="s">
        <v>60</v>
      </c>
      <c r="K15" s="128" t="s">
        <v>923</v>
      </c>
      <c r="L15" s="101">
        <f>SUM(56000*200)</f>
        <v>11200000</v>
      </c>
      <c r="M15" s="128" t="s">
        <v>1348</v>
      </c>
      <c r="N15" s="101" t="s">
        <v>2014</v>
      </c>
      <c r="O15" s="128" t="s">
        <v>1349</v>
      </c>
      <c r="P15" s="101">
        <v>48000000</v>
      </c>
      <c r="Q15" s="101">
        <v>48000000</v>
      </c>
      <c r="R15" s="128" t="s">
        <v>875</v>
      </c>
      <c r="S15" s="128" t="s">
        <v>352</v>
      </c>
      <c r="T15" s="128" t="s">
        <v>876</v>
      </c>
      <c r="U15" s="134" t="s">
        <v>3189</v>
      </c>
      <c r="V15" s="134" t="s">
        <v>2647</v>
      </c>
      <c r="W15" s="134"/>
      <c r="X15" s="134"/>
      <c r="Y15" s="186">
        <v>48000000</v>
      </c>
      <c r="Z15" s="134" t="s">
        <v>3171</v>
      </c>
      <c r="AA15" s="134" t="s">
        <v>3193</v>
      </c>
    </row>
    <row r="16" spans="1:27" s="128" customFormat="1" ht="84" x14ac:dyDescent="0.25">
      <c r="A16" s="128" t="s">
        <v>2439</v>
      </c>
      <c r="B16" s="128" t="s">
        <v>820</v>
      </c>
      <c r="C16" s="128" t="s">
        <v>883</v>
      </c>
      <c r="D16" s="9" t="s">
        <v>2629</v>
      </c>
      <c r="E16" s="128" t="s">
        <v>924</v>
      </c>
      <c r="F16" s="128" t="s">
        <v>925</v>
      </c>
      <c r="G16" s="128">
        <v>11</v>
      </c>
      <c r="H16" s="128" t="s">
        <v>926</v>
      </c>
      <c r="I16" s="128" t="s">
        <v>927</v>
      </c>
      <c r="J16" s="101" t="s">
        <v>60</v>
      </c>
      <c r="K16" s="128" t="s">
        <v>1347</v>
      </c>
      <c r="L16" s="101" t="s">
        <v>928</v>
      </c>
      <c r="M16" s="128" t="s">
        <v>1504</v>
      </c>
      <c r="N16" s="101" t="s">
        <v>2015</v>
      </c>
      <c r="O16" s="128" t="s">
        <v>1505</v>
      </c>
      <c r="P16" s="101" t="s">
        <v>929</v>
      </c>
      <c r="Q16" s="101" t="s">
        <v>929</v>
      </c>
      <c r="R16" s="128">
        <v>11</v>
      </c>
      <c r="S16" s="128" t="s">
        <v>352</v>
      </c>
      <c r="T16" s="128" t="s">
        <v>876</v>
      </c>
      <c r="U16" s="134" t="s">
        <v>3194</v>
      </c>
      <c r="V16" s="134" t="s">
        <v>2647</v>
      </c>
      <c r="W16" s="134"/>
      <c r="X16" s="134"/>
      <c r="Y16" s="186" t="s">
        <v>929</v>
      </c>
      <c r="Z16" s="134" t="s">
        <v>3171</v>
      </c>
      <c r="AA16" s="134" t="s">
        <v>3199</v>
      </c>
    </row>
    <row r="17" spans="1:27" s="128" customFormat="1" ht="144" x14ac:dyDescent="0.25">
      <c r="A17" s="128" t="s">
        <v>2440</v>
      </c>
      <c r="B17" s="128" t="s">
        <v>820</v>
      </c>
      <c r="C17" s="128" t="s">
        <v>883</v>
      </c>
      <c r="D17" s="9" t="s">
        <v>2629</v>
      </c>
      <c r="E17" s="128" t="s">
        <v>930</v>
      </c>
      <c r="F17" s="128" t="s">
        <v>931</v>
      </c>
      <c r="G17" s="128">
        <v>17</v>
      </c>
      <c r="H17" s="128" t="s">
        <v>932</v>
      </c>
      <c r="I17" s="128" t="s">
        <v>933</v>
      </c>
      <c r="J17" s="101" t="s">
        <v>895</v>
      </c>
      <c r="K17" s="128" t="s">
        <v>934</v>
      </c>
      <c r="L17" s="101">
        <v>314450</v>
      </c>
      <c r="M17" s="9" t="s">
        <v>1350</v>
      </c>
      <c r="N17" s="101"/>
      <c r="O17" s="128" t="s">
        <v>935</v>
      </c>
      <c r="P17" s="101">
        <v>714450</v>
      </c>
      <c r="Q17" s="101">
        <v>714450</v>
      </c>
      <c r="R17" s="128">
        <v>17</v>
      </c>
      <c r="S17" s="128" t="s">
        <v>352</v>
      </c>
      <c r="T17" s="128" t="s">
        <v>876</v>
      </c>
      <c r="U17" s="134" t="s">
        <v>3171</v>
      </c>
      <c r="V17" s="134" t="s">
        <v>2648</v>
      </c>
      <c r="W17" s="134" t="s">
        <v>3195</v>
      </c>
      <c r="X17" s="134" t="s">
        <v>3196</v>
      </c>
      <c r="Y17" s="186">
        <v>714450</v>
      </c>
      <c r="Z17" s="134" t="s">
        <v>3171</v>
      </c>
      <c r="AA17" s="134"/>
    </row>
    <row r="18" spans="1:27" s="128" customFormat="1" ht="84" x14ac:dyDescent="0.25">
      <c r="A18" s="128" t="s">
        <v>2441</v>
      </c>
      <c r="B18" s="128" t="s">
        <v>820</v>
      </c>
      <c r="C18" s="128" t="s">
        <v>883</v>
      </c>
      <c r="D18" s="9" t="s">
        <v>2629</v>
      </c>
      <c r="E18" s="128" t="s">
        <v>936</v>
      </c>
      <c r="F18" s="128" t="s">
        <v>915</v>
      </c>
      <c r="G18" s="128">
        <v>12</v>
      </c>
      <c r="H18" s="128" t="s">
        <v>937</v>
      </c>
      <c r="I18" s="128" t="s">
        <v>938</v>
      </c>
      <c r="J18" s="101"/>
      <c r="K18" s="128" t="s">
        <v>939</v>
      </c>
      <c r="L18" s="101"/>
      <c r="M18" s="128" t="s">
        <v>940</v>
      </c>
      <c r="O18" s="128" t="s">
        <v>1351</v>
      </c>
      <c r="P18" s="101">
        <v>80000</v>
      </c>
      <c r="Q18" s="101">
        <v>80000</v>
      </c>
      <c r="R18" s="128">
        <v>12</v>
      </c>
      <c r="S18" s="128" t="s">
        <v>352</v>
      </c>
      <c r="T18" s="128" t="s">
        <v>876</v>
      </c>
      <c r="U18" s="134" t="s">
        <v>3197</v>
      </c>
      <c r="V18" s="134" t="s">
        <v>2649</v>
      </c>
      <c r="W18" s="134" t="s">
        <v>3198</v>
      </c>
      <c r="X18" s="134"/>
      <c r="Y18" s="101">
        <v>80000</v>
      </c>
      <c r="Z18" s="134" t="s">
        <v>3171</v>
      </c>
      <c r="AA18" s="134" t="s">
        <v>3200</v>
      </c>
    </row>
    <row r="19" spans="1:27" s="128" customFormat="1" ht="84" x14ac:dyDescent="0.25">
      <c r="A19" s="128" t="s">
        <v>2442</v>
      </c>
      <c r="B19" s="128" t="s">
        <v>820</v>
      </c>
      <c r="C19" s="128" t="s">
        <v>883</v>
      </c>
      <c r="D19" s="9" t="s">
        <v>2629</v>
      </c>
      <c r="E19" s="128" t="s">
        <v>941</v>
      </c>
      <c r="F19" s="128" t="s">
        <v>915</v>
      </c>
      <c r="G19" s="128">
        <v>10</v>
      </c>
      <c r="H19" s="128" t="s">
        <v>937</v>
      </c>
      <c r="I19" s="128" t="s">
        <v>938</v>
      </c>
      <c r="J19" s="128" t="s">
        <v>74</v>
      </c>
      <c r="K19" s="128" t="s">
        <v>939</v>
      </c>
      <c r="L19" s="128" t="s">
        <v>74</v>
      </c>
      <c r="M19" s="128" t="s">
        <v>940</v>
      </c>
      <c r="N19" s="128" t="s">
        <v>74</v>
      </c>
      <c r="O19" s="128" t="s">
        <v>1351</v>
      </c>
      <c r="P19" s="101">
        <v>32000</v>
      </c>
      <c r="Q19" s="101">
        <v>32000</v>
      </c>
      <c r="R19" s="128">
        <v>10</v>
      </c>
      <c r="S19" s="128" t="s">
        <v>352</v>
      </c>
      <c r="T19" s="128" t="s">
        <v>876</v>
      </c>
      <c r="U19" s="134" t="s">
        <v>3197</v>
      </c>
      <c r="V19" s="134" t="s">
        <v>2649</v>
      </c>
      <c r="W19" s="134" t="s">
        <v>3198</v>
      </c>
      <c r="X19" s="134"/>
      <c r="Y19" s="101">
        <v>32000</v>
      </c>
      <c r="Z19" s="134" t="s">
        <v>3171</v>
      </c>
      <c r="AA19" s="134" t="s">
        <v>3200</v>
      </c>
    </row>
    <row r="20" spans="1:27" s="128" customFormat="1" ht="84" x14ac:dyDescent="0.25">
      <c r="A20" s="128" t="s">
        <v>2443</v>
      </c>
      <c r="B20" s="128" t="s">
        <v>820</v>
      </c>
      <c r="C20" s="128" t="s">
        <v>883</v>
      </c>
      <c r="D20" s="9" t="s">
        <v>2629</v>
      </c>
      <c r="E20" s="128" t="s">
        <v>942</v>
      </c>
      <c r="F20" s="128" t="s">
        <v>915</v>
      </c>
      <c r="G20" s="128">
        <v>15</v>
      </c>
      <c r="H20" s="128" t="s">
        <v>937</v>
      </c>
      <c r="I20" s="128" t="s">
        <v>938</v>
      </c>
      <c r="J20" s="128" t="s">
        <v>74</v>
      </c>
      <c r="K20" s="128" t="s">
        <v>939</v>
      </c>
      <c r="L20" s="128" t="s">
        <v>74</v>
      </c>
      <c r="M20" s="128" t="s">
        <v>940</v>
      </c>
      <c r="N20" s="128" t="s">
        <v>74</v>
      </c>
      <c r="O20" s="128" t="s">
        <v>1351</v>
      </c>
      <c r="P20" s="101">
        <v>80000</v>
      </c>
      <c r="Q20" s="101">
        <v>80000</v>
      </c>
      <c r="R20" s="128">
        <v>15</v>
      </c>
      <c r="S20" s="128" t="s">
        <v>352</v>
      </c>
      <c r="T20" s="128" t="s">
        <v>876</v>
      </c>
      <c r="U20" s="134" t="s">
        <v>3188</v>
      </c>
      <c r="V20" s="134" t="s">
        <v>2647</v>
      </c>
      <c r="W20" s="134"/>
      <c r="X20" s="134"/>
      <c r="Y20" s="101">
        <v>80000</v>
      </c>
      <c r="Z20" s="134" t="s">
        <v>3171</v>
      </c>
      <c r="AA20" s="134" t="s">
        <v>3201</v>
      </c>
    </row>
    <row r="21" spans="1:27" s="128" customFormat="1" ht="84" x14ac:dyDescent="0.25">
      <c r="A21" s="128" t="s">
        <v>2444</v>
      </c>
      <c r="B21" s="128" t="s">
        <v>820</v>
      </c>
      <c r="C21" s="128" t="s">
        <v>883</v>
      </c>
      <c r="D21" s="9" t="s">
        <v>2629</v>
      </c>
      <c r="E21" s="128" t="s">
        <v>943</v>
      </c>
      <c r="F21" s="128" t="s">
        <v>915</v>
      </c>
      <c r="G21" s="128">
        <v>14</v>
      </c>
      <c r="H21" s="128" t="s">
        <v>937</v>
      </c>
      <c r="I21" s="128" t="s">
        <v>938</v>
      </c>
      <c r="J21" s="128" t="s">
        <v>74</v>
      </c>
      <c r="K21" s="128" t="s">
        <v>939</v>
      </c>
      <c r="L21" s="128" t="s">
        <v>74</v>
      </c>
      <c r="M21" s="128" t="s">
        <v>940</v>
      </c>
      <c r="N21" s="128" t="s">
        <v>74</v>
      </c>
      <c r="O21" s="128" t="s">
        <v>1351</v>
      </c>
      <c r="P21" s="101">
        <v>80000</v>
      </c>
      <c r="Q21" s="101">
        <v>80000</v>
      </c>
      <c r="R21" s="128">
        <v>14</v>
      </c>
      <c r="S21" s="128" t="s">
        <v>352</v>
      </c>
      <c r="T21" s="128" t="s">
        <v>876</v>
      </c>
      <c r="U21" s="134" t="s">
        <v>3188</v>
      </c>
      <c r="V21" s="134" t="s">
        <v>2647</v>
      </c>
      <c r="W21" s="135"/>
      <c r="X21" s="134"/>
      <c r="Y21" s="101">
        <v>80000</v>
      </c>
      <c r="Z21" s="134" t="s">
        <v>3171</v>
      </c>
      <c r="AA21" s="135" t="s">
        <v>3201</v>
      </c>
    </row>
    <row r="22" spans="1:27" s="128" customFormat="1" ht="84" x14ac:dyDescent="0.25">
      <c r="A22" s="128" t="s">
        <v>2445</v>
      </c>
      <c r="B22" s="128" t="s">
        <v>820</v>
      </c>
      <c r="C22" s="128" t="s">
        <v>883</v>
      </c>
      <c r="D22" s="9" t="s">
        <v>2629</v>
      </c>
      <c r="E22" s="128" t="s">
        <v>944</v>
      </c>
      <c r="F22" s="128" t="s">
        <v>915</v>
      </c>
      <c r="G22" s="128">
        <v>18</v>
      </c>
      <c r="H22" s="128" t="s">
        <v>937</v>
      </c>
      <c r="I22" s="128" t="s">
        <v>938</v>
      </c>
      <c r="J22" s="128" t="s">
        <v>74</v>
      </c>
      <c r="K22" s="128" t="s">
        <v>939</v>
      </c>
      <c r="L22" s="128" t="s">
        <v>74</v>
      </c>
      <c r="M22" s="128" t="s">
        <v>940</v>
      </c>
      <c r="N22" s="128" t="s">
        <v>74</v>
      </c>
      <c r="O22" s="128" t="s">
        <v>1351</v>
      </c>
      <c r="P22" s="101">
        <v>240000</v>
      </c>
      <c r="Q22" s="101">
        <v>240000</v>
      </c>
      <c r="R22" s="128">
        <v>18</v>
      </c>
      <c r="S22" s="128" t="s">
        <v>352</v>
      </c>
      <c r="T22" s="128" t="s">
        <v>876</v>
      </c>
      <c r="U22" s="134" t="s">
        <v>3197</v>
      </c>
      <c r="V22" s="134" t="s">
        <v>2649</v>
      </c>
      <c r="W22" s="134" t="s">
        <v>3198</v>
      </c>
      <c r="X22" s="217"/>
      <c r="Y22" s="101">
        <v>240000</v>
      </c>
      <c r="Z22" s="134" t="s">
        <v>3171</v>
      </c>
      <c r="AA22" s="134" t="s">
        <v>3223</v>
      </c>
    </row>
    <row r="23" spans="1:27" s="128" customFormat="1" ht="84" x14ac:dyDescent="0.25">
      <c r="A23" s="128" t="s">
        <v>2446</v>
      </c>
      <c r="B23" s="128" t="s">
        <v>820</v>
      </c>
      <c r="C23" s="128" t="s">
        <v>883</v>
      </c>
      <c r="D23" s="9" t="s">
        <v>2629</v>
      </c>
      <c r="E23" s="128" t="s">
        <v>945</v>
      </c>
      <c r="F23" s="128" t="s">
        <v>915</v>
      </c>
      <c r="G23" s="128">
        <v>34</v>
      </c>
      <c r="H23" s="128" t="s">
        <v>937</v>
      </c>
      <c r="I23" s="128" t="s">
        <v>938</v>
      </c>
      <c r="J23" s="128" t="s">
        <v>74</v>
      </c>
      <c r="K23" s="128" t="s">
        <v>939</v>
      </c>
      <c r="L23" s="128" t="s">
        <v>74</v>
      </c>
      <c r="M23" s="128" t="s">
        <v>940</v>
      </c>
      <c r="N23" s="128" t="s">
        <v>74</v>
      </c>
      <c r="O23" s="128" t="s">
        <v>1351</v>
      </c>
      <c r="P23" s="101">
        <v>22640</v>
      </c>
      <c r="Q23" s="101">
        <v>22640</v>
      </c>
      <c r="R23" s="128">
        <v>34</v>
      </c>
      <c r="S23" s="128" t="s">
        <v>352</v>
      </c>
      <c r="T23" s="128" t="s">
        <v>876</v>
      </c>
      <c r="U23" s="134" t="s">
        <v>3197</v>
      </c>
      <c r="V23" s="134" t="s">
        <v>2649</v>
      </c>
      <c r="W23" s="134" t="s">
        <v>3198</v>
      </c>
      <c r="X23" s="134"/>
      <c r="Y23" s="101">
        <v>22640</v>
      </c>
      <c r="Z23" s="135"/>
      <c r="AA23" s="134" t="s">
        <v>3223</v>
      </c>
    </row>
    <row r="24" spans="1:27" s="128" customFormat="1" ht="84" x14ac:dyDescent="0.25">
      <c r="A24" s="128" t="s">
        <v>2447</v>
      </c>
      <c r="B24" s="128" t="s">
        <v>820</v>
      </c>
      <c r="C24" s="128" t="s">
        <v>883</v>
      </c>
      <c r="D24" s="9" t="s">
        <v>2629</v>
      </c>
      <c r="E24" s="128" t="s">
        <v>946</v>
      </c>
      <c r="F24" s="128" t="s">
        <v>915</v>
      </c>
      <c r="G24" s="128">
        <v>35</v>
      </c>
      <c r="H24" s="128" t="s">
        <v>937</v>
      </c>
      <c r="I24" s="128" t="s">
        <v>938</v>
      </c>
      <c r="J24" s="128" t="s">
        <v>74</v>
      </c>
      <c r="K24" s="128" t="s">
        <v>939</v>
      </c>
      <c r="L24" s="128" t="s">
        <v>74</v>
      </c>
      <c r="M24" s="128" t="s">
        <v>940</v>
      </c>
      <c r="N24" s="128" t="s">
        <v>74</v>
      </c>
      <c r="O24" s="128" t="s">
        <v>1351</v>
      </c>
      <c r="P24" s="101">
        <v>80000</v>
      </c>
      <c r="Q24" s="101">
        <v>80000</v>
      </c>
      <c r="R24" s="128">
        <v>35</v>
      </c>
      <c r="S24" s="128" t="s">
        <v>352</v>
      </c>
      <c r="T24" s="128" t="s">
        <v>876</v>
      </c>
      <c r="U24" s="134" t="s">
        <v>3202</v>
      </c>
      <c r="V24" s="134" t="s">
        <v>2647</v>
      </c>
      <c r="W24" s="134"/>
      <c r="X24" s="134"/>
      <c r="Y24" s="101">
        <v>80000</v>
      </c>
      <c r="Z24" s="135"/>
      <c r="AA24" s="134" t="s">
        <v>3223</v>
      </c>
    </row>
    <row r="25" spans="1:27" s="128" customFormat="1" ht="84" x14ac:dyDescent="0.25">
      <c r="A25" s="128" t="s">
        <v>2448</v>
      </c>
      <c r="B25" s="128" t="s">
        <v>820</v>
      </c>
      <c r="C25" s="18" t="s">
        <v>947</v>
      </c>
      <c r="D25" s="9" t="s">
        <v>2629</v>
      </c>
      <c r="E25" s="128" t="s">
        <v>948</v>
      </c>
      <c r="F25" s="128" t="s">
        <v>915</v>
      </c>
      <c r="G25" s="128">
        <v>23</v>
      </c>
      <c r="H25" s="128" t="s">
        <v>937</v>
      </c>
      <c r="I25" s="128" t="s">
        <v>938</v>
      </c>
      <c r="J25" s="101" t="s">
        <v>60</v>
      </c>
      <c r="K25" s="128" t="s">
        <v>939</v>
      </c>
      <c r="L25" s="101" t="s">
        <v>60</v>
      </c>
      <c r="M25" s="128" t="s">
        <v>940</v>
      </c>
      <c r="N25" s="128" t="s">
        <v>74</v>
      </c>
      <c r="O25" s="128" t="s">
        <v>1351</v>
      </c>
      <c r="P25" s="101">
        <v>41500</v>
      </c>
      <c r="Q25" s="101">
        <v>41500</v>
      </c>
      <c r="R25" s="128">
        <v>23</v>
      </c>
      <c r="S25" s="128" t="s">
        <v>352</v>
      </c>
      <c r="T25" s="128" t="s">
        <v>876</v>
      </c>
      <c r="U25" s="135" t="s">
        <v>3203</v>
      </c>
      <c r="V25" s="134" t="s">
        <v>2649</v>
      </c>
      <c r="W25" s="135" t="s">
        <v>3178</v>
      </c>
      <c r="X25" s="134" t="s">
        <v>3179</v>
      </c>
      <c r="Y25" s="101">
        <v>41500</v>
      </c>
      <c r="Z25" s="135"/>
      <c r="AA25" s="135" t="s">
        <v>3224</v>
      </c>
    </row>
    <row r="26" spans="1:27" s="9" customFormat="1" ht="72" x14ac:dyDescent="0.25">
      <c r="A26" s="128" t="s">
        <v>2449</v>
      </c>
      <c r="B26" s="9" t="s">
        <v>354</v>
      </c>
      <c r="C26" s="9" t="s">
        <v>947</v>
      </c>
      <c r="D26" s="9" t="s">
        <v>2629</v>
      </c>
      <c r="E26" s="9" t="s">
        <v>949</v>
      </c>
      <c r="F26" s="9" t="s">
        <v>950</v>
      </c>
      <c r="G26" s="9" t="s">
        <v>3562</v>
      </c>
      <c r="H26" s="9" t="s">
        <v>1353</v>
      </c>
      <c r="I26" s="9" t="s">
        <v>74</v>
      </c>
      <c r="J26" s="9" t="s">
        <v>60</v>
      </c>
      <c r="K26" s="9" t="s">
        <v>2016</v>
      </c>
      <c r="L26" s="9" t="s">
        <v>60</v>
      </c>
      <c r="N26" s="9" t="s">
        <v>60</v>
      </c>
      <c r="P26" s="9" t="s">
        <v>60</v>
      </c>
      <c r="Q26" s="9" t="s">
        <v>600</v>
      </c>
      <c r="R26" s="9" t="s">
        <v>882</v>
      </c>
      <c r="S26" s="9" t="s">
        <v>539</v>
      </c>
      <c r="T26" s="9" t="s">
        <v>57</v>
      </c>
      <c r="U26" s="135" t="s">
        <v>3204</v>
      </c>
      <c r="V26" s="134" t="s">
        <v>2647</v>
      </c>
      <c r="W26" s="135"/>
      <c r="X26" s="135"/>
      <c r="Y26" s="9" t="s">
        <v>600</v>
      </c>
      <c r="Z26" s="135"/>
      <c r="AA26" s="135" t="s">
        <v>3205</v>
      </c>
    </row>
    <row r="27" spans="1:27" s="9" customFormat="1" ht="72" x14ac:dyDescent="0.25">
      <c r="A27" s="128" t="s">
        <v>2450</v>
      </c>
      <c r="B27" s="9" t="s">
        <v>354</v>
      </c>
      <c r="C27" s="9" t="s">
        <v>947</v>
      </c>
      <c r="D27" s="9" t="s">
        <v>2629</v>
      </c>
      <c r="E27" s="9" t="s">
        <v>949</v>
      </c>
      <c r="F27" s="9" t="s">
        <v>950</v>
      </c>
      <c r="G27" s="9" t="s">
        <v>3562</v>
      </c>
      <c r="H27" s="9" t="s">
        <v>1352</v>
      </c>
      <c r="I27" s="9" t="s">
        <v>1354</v>
      </c>
      <c r="J27" s="9" t="s">
        <v>60</v>
      </c>
      <c r="L27" s="9" t="s">
        <v>60</v>
      </c>
      <c r="N27" s="9" t="s">
        <v>60</v>
      </c>
      <c r="P27" s="9" t="s">
        <v>1360</v>
      </c>
      <c r="Q27" s="9" t="s">
        <v>600</v>
      </c>
      <c r="R27" s="9" t="s">
        <v>882</v>
      </c>
      <c r="S27" s="9" t="s">
        <v>539</v>
      </c>
      <c r="T27" s="9" t="s">
        <v>1262</v>
      </c>
      <c r="U27" s="135" t="s">
        <v>3188</v>
      </c>
      <c r="V27" s="134" t="s">
        <v>2647</v>
      </c>
      <c r="W27" s="135"/>
      <c r="X27" s="135"/>
      <c r="Y27" s="9" t="s">
        <v>600</v>
      </c>
      <c r="Z27" s="135"/>
      <c r="AA27" s="135" t="s">
        <v>3205</v>
      </c>
    </row>
    <row r="28" spans="1:27" s="9" customFormat="1" ht="132" x14ac:dyDescent="0.25">
      <c r="A28" s="128" t="s">
        <v>2452</v>
      </c>
      <c r="B28" s="9" t="s">
        <v>354</v>
      </c>
      <c r="C28" s="9" t="s">
        <v>872</v>
      </c>
      <c r="D28" s="9" t="s">
        <v>2629</v>
      </c>
      <c r="E28" s="9" t="s">
        <v>951</v>
      </c>
      <c r="F28" s="9" t="s">
        <v>952</v>
      </c>
      <c r="G28" s="9" t="s">
        <v>40</v>
      </c>
      <c r="H28" s="9" t="s">
        <v>1361</v>
      </c>
      <c r="I28" s="9" t="s">
        <v>953</v>
      </c>
      <c r="J28" s="9" t="s">
        <v>60</v>
      </c>
      <c r="K28" s="9" t="s">
        <v>954</v>
      </c>
      <c r="L28" s="9" t="s">
        <v>60</v>
      </c>
      <c r="M28" s="9" t="s">
        <v>1362</v>
      </c>
      <c r="N28" s="9" t="s">
        <v>60</v>
      </c>
      <c r="O28" s="9" t="s">
        <v>955</v>
      </c>
      <c r="P28" s="9" t="s">
        <v>60</v>
      </c>
      <c r="Q28" s="9" t="s">
        <v>600</v>
      </c>
      <c r="R28" s="9" t="s">
        <v>875</v>
      </c>
      <c r="S28" s="9" t="s">
        <v>539</v>
      </c>
      <c r="T28" s="9" t="s">
        <v>1262</v>
      </c>
      <c r="U28" s="135" t="s">
        <v>3188</v>
      </c>
      <c r="V28" s="134" t="s">
        <v>2647</v>
      </c>
      <c r="W28" s="135"/>
      <c r="X28" s="135"/>
      <c r="Y28" s="9" t="s">
        <v>600</v>
      </c>
      <c r="Z28" s="135"/>
      <c r="AA28" s="135" t="s">
        <v>3206</v>
      </c>
    </row>
    <row r="29" spans="1:27" s="9" customFormat="1" ht="144" x14ac:dyDescent="0.25">
      <c r="A29" s="128" t="s">
        <v>2453</v>
      </c>
      <c r="B29" s="9" t="s">
        <v>820</v>
      </c>
      <c r="C29" s="9" t="s">
        <v>956</v>
      </c>
      <c r="D29" s="18" t="s">
        <v>2630</v>
      </c>
      <c r="E29" s="9" t="s">
        <v>957</v>
      </c>
      <c r="F29" s="9" t="s">
        <v>958</v>
      </c>
      <c r="G29" s="9" t="s">
        <v>1262</v>
      </c>
      <c r="H29" s="9" t="s">
        <v>959</v>
      </c>
      <c r="I29" s="9" t="s">
        <v>1262</v>
      </c>
      <c r="J29" s="9" t="s">
        <v>60</v>
      </c>
      <c r="K29" s="9" t="s">
        <v>2587</v>
      </c>
      <c r="L29" s="9">
        <v>700000</v>
      </c>
      <c r="M29" s="9" t="s">
        <v>2588</v>
      </c>
      <c r="N29" s="9">
        <v>730000</v>
      </c>
      <c r="O29" s="9" t="s">
        <v>2589</v>
      </c>
      <c r="P29" s="9">
        <v>800000</v>
      </c>
      <c r="Q29" s="9">
        <v>800000</v>
      </c>
      <c r="R29" s="9" t="s">
        <v>539</v>
      </c>
      <c r="S29" s="9" t="s">
        <v>352</v>
      </c>
      <c r="T29" s="9" t="s">
        <v>57</v>
      </c>
      <c r="U29" s="135"/>
      <c r="V29" s="134" t="s">
        <v>2651</v>
      </c>
      <c r="W29" s="135"/>
      <c r="X29" s="135"/>
      <c r="Y29" s="9">
        <v>800000</v>
      </c>
      <c r="Z29" s="134" t="s">
        <v>3171</v>
      </c>
      <c r="AA29" s="135"/>
    </row>
    <row r="30" spans="1:27" s="18" customFormat="1" ht="180" x14ac:dyDescent="0.25">
      <c r="A30" s="18" t="s">
        <v>2098</v>
      </c>
      <c r="B30" s="18" t="s">
        <v>45</v>
      </c>
      <c r="C30" s="18" t="s">
        <v>122</v>
      </c>
      <c r="D30" s="9" t="s">
        <v>2631</v>
      </c>
      <c r="E30" s="18" t="s">
        <v>66</v>
      </c>
      <c r="F30" s="26" t="s">
        <v>1506</v>
      </c>
      <c r="G30" s="26" t="s">
        <v>40</v>
      </c>
      <c r="H30" s="18" t="s">
        <v>67</v>
      </c>
      <c r="I30" s="18" t="s">
        <v>68</v>
      </c>
      <c r="J30" s="18" t="s">
        <v>1267</v>
      </c>
      <c r="K30" s="18" t="s">
        <v>69</v>
      </c>
      <c r="L30" s="18" t="s">
        <v>1262</v>
      </c>
      <c r="M30" s="18" t="s">
        <v>68</v>
      </c>
      <c r="N30" s="18" t="s">
        <v>209</v>
      </c>
      <c r="O30" s="18" t="s">
        <v>69</v>
      </c>
      <c r="P30" s="18" t="s">
        <v>1262</v>
      </c>
      <c r="Q30" s="21" t="s">
        <v>70</v>
      </c>
      <c r="R30" s="18" t="s">
        <v>40</v>
      </c>
      <c r="S30" s="18" t="s">
        <v>352</v>
      </c>
      <c r="T30" s="18" t="s">
        <v>1263</v>
      </c>
      <c r="U30" s="135" t="s">
        <v>3210</v>
      </c>
      <c r="V30" s="134" t="s">
        <v>2647</v>
      </c>
      <c r="W30" s="135" t="s">
        <v>3211</v>
      </c>
      <c r="X30" s="135" t="s">
        <v>3212</v>
      </c>
      <c r="Y30" s="21" t="s">
        <v>70</v>
      </c>
      <c r="Z30" s="135" t="s">
        <v>3218</v>
      </c>
      <c r="AA30" s="135" t="s">
        <v>3219</v>
      </c>
    </row>
    <row r="31" spans="1:27" s="18" customFormat="1" ht="168" x14ac:dyDescent="0.25">
      <c r="A31" s="18" t="s">
        <v>2099</v>
      </c>
      <c r="B31" s="18" t="s">
        <v>45</v>
      </c>
      <c r="C31" s="18" t="s">
        <v>122</v>
      </c>
      <c r="D31" s="9" t="s">
        <v>2631</v>
      </c>
      <c r="E31" s="18" t="s">
        <v>71</v>
      </c>
      <c r="F31" s="21" t="s">
        <v>72</v>
      </c>
      <c r="G31" s="21" t="s">
        <v>40</v>
      </c>
      <c r="H31" s="21" t="s">
        <v>123</v>
      </c>
      <c r="I31" s="18" t="s">
        <v>73</v>
      </c>
      <c r="J31" s="18" t="s">
        <v>1262</v>
      </c>
      <c r="K31" s="18" t="s">
        <v>73</v>
      </c>
      <c r="L31" s="18" t="s">
        <v>1262</v>
      </c>
      <c r="M31" s="18" t="s">
        <v>73</v>
      </c>
      <c r="N31" s="18" t="s">
        <v>1262</v>
      </c>
      <c r="O31" s="18" t="s">
        <v>73</v>
      </c>
      <c r="P31" s="18" t="s">
        <v>1262</v>
      </c>
      <c r="Q31" s="18" t="s">
        <v>1464</v>
      </c>
      <c r="R31" s="18" t="s">
        <v>40</v>
      </c>
      <c r="S31" s="18" t="s">
        <v>1262</v>
      </c>
      <c r="T31" s="18" t="s">
        <v>1262</v>
      </c>
      <c r="U31" s="135" t="s">
        <v>3213</v>
      </c>
      <c r="V31" s="134" t="s">
        <v>2647</v>
      </c>
      <c r="W31" s="135" t="s">
        <v>3214</v>
      </c>
      <c r="X31" s="135" t="s">
        <v>3212</v>
      </c>
      <c r="Y31" s="18" t="s">
        <v>1464</v>
      </c>
      <c r="Z31" s="135" t="s">
        <v>3220</v>
      </c>
      <c r="AA31" s="135" t="s">
        <v>3219</v>
      </c>
    </row>
    <row r="32" spans="1:27" s="9" customFormat="1" ht="120" x14ac:dyDescent="0.25">
      <c r="A32" s="128" t="s">
        <v>2454</v>
      </c>
      <c r="B32" s="9" t="s">
        <v>820</v>
      </c>
      <c r="C32" s="9" t="s">
        <v>956</v>
      </c>
      <c r="D32" s="9" t="s">
        <v>2631</v>
      </c>
      <c r="E32" s="9" t="s">
        <v>960</v>
      </c>
      <c r="F32" s="9" t="s">
        <v>961</v>
      </c>
      <c r="G32" s="9" t="s">
        <v>40</v>
      </c>
      <c r="H32" s="9" t="s">
        <v>962</v>
      </c>
      <c r="I32" s="9" t="s">
        <v>963</v>
      </c>
      <c r="J32" s="9" t="s">
        <v>60</v>
      </c>
      <c r="K32" s="9" t="s">
        <v>964</v>
      </c>
      <c r="M32" s="9" t="s">
        <v>965</v>
      </c>
      <c r="N32" s="9">
        <v>4000000</v>
      </c>
      <c r="O32" s="9" t="s">
        <v>965</v>
      </c>
      <c r="P32" s="9">
        <v>8000000</v>
      </c>
      <c r="Q32" s="9">
        <v>8000000</v>
      </c>
      <c r="R32" s="9" t="s">
        <v>875</v>
      </c>
      <c r="S32" s="9" t="s">
        <v>352</v>
      </c>
      <c r="T32" s="9" t="s">
        <v>57</v>
      </c>
      <c r="U32" s="135" t="s">
        <v>3215</v>
      </c>
      <c r="V32" s="134" t="s">
        <v>2756</v>
      </c>
      <c r="W32" s="135" t="s">
        <v>3216</v>
      </c>
      <c r="X32" s="135" t="s">
        <v>3217</v>
      </c>
      <c r="Y32" s="9">
        <v>8000000</v>
      </c>
      <c r="Z32" s="135" t="s">
        <v>3221</v>
      </c>
      <c r="AA32" s="135" t="s">
        <v>3222</v>
      </c>
    </row>
    <row r="33" spans="1:27" s="23" customFormat="1" ht="132" x14ac:dyDescent="0.25">
      <c r="A33" s="128" t="s">
        <v>2455</v>
      </c>
      <c r="B33" s="23" t="s">
        <v>966</v>
      </c>
      <c r="C33" s="67" t="s">
        <v>967</v>
      </c>
      <c r="D33" s="18" t="s">
        <v>2632</v>
      </c>
      <c r="E33" s="23" t="s">
        <v>968</v>
      </c>
      <c r="F33" s="23" t="s">
        <v>969</v>
      </c>
      <c r="G33" s="23" t="s">
        <v>40</v>
      </c>
      <c r="H33" s="23" t="s">
        <v>970</v>
      </c>
      <c r="I33" s="23" t="s">
        <v>971</v>
      </c>
      <c r="J33" s="24"/>
      <c r="K33" s="23" t="s">
        <v>972</v>
      </c>
      <c r="L33" s="24">
        <v>300000</v>
      </c>
      <c r="M33" s="23" t="s">
        <v>973</v>
      </c>
      <c r="N33" s="24">
        <v>500000</v>
      </c>
      <c r="O33" s="23" t="s">
        <v>974</v>
      </c>
      <c r="P33" s="24">
        <v>1000000</v>
      </c>
      <c r="Q33" s="24">
        <v>1000000</v>
      </c>
      <c r="R33" s="23" t="s">
        <v>875</v>
      </c>
      <c r="S33" s="128" t="s">
        <v>352</v>
      </c>
      <c r="T33" s="23" t="s">
        <v>57</v>
      </c>
      <c r="U33" s="135" t="s">
        <v>3458</v>
      </c>
      <c r="V33" s="134" t="s">
        <v>2649</v>
      </c>
      <c r="W33" s="135" t="s">
        <v>3459</v>
      </c>
      <c r="X33" s="135"/>
      <c r="Y33" s="187">
        <v>1000000</v>
      </c>
      <c r="Z33" s="135"/>
      <c r="AA33" s="135" t="s">
        <v>3460</v>
      </c>
    </row>
    <row r="34" spans="1:27" s="23" customFormat="1" ht="84" x14ac:dyDescent="0.25">
      <c r="A34" s="128" t="s">
        <v>2456</v>
      </c>
      <c r="B34" s="23" t="s">
        <v>820</v>
      </c>
      <c r="C34" s="128" t="s">
        <v>872</v>
      </c>
      <c r="D34" s="9" t="s">
        <v>2629</v>
      </c>
      <c r="E34" s="23" t="s">
        <v>975</v>
      </c>
      <c r="F34" s="23" t="s">
        <v>976</v>
      </c>
      <c r="G34" s="23">
        <v>33</v>
      </c>
      <c r="H34" s="23" t="s">
        <v>977</v>
      </c>
      <c r="I34" s="23" t="s">
        <v>977</v>
      </c>
      <c r="J34" s="24">
        <v>90000</v>
      </c>
      <c r="K34" s="23" t="s">
        <v>977</v>
      </c>
      <c r="L34" s="24">
        <v>180000</v>
      </c>
      <c r="M34" s="23" t="s">
        <v>977</v>
      </c>
      <c r="N34" s="24">
        <v>270000</v>
      </c>
      <c r="O34" s="23" t="s">
        <v>977</v>
      </c>
      <c r="P34" s="24">
        <v>360000</v>
      </c>
      <c r="Q34" s="24">
        <v>360000</v>
      </c>
      <c r="R34" s="23">
        <v>33</v>
      </c>
      <c r="S34" s="128" t="s">
        <v>352</v>
      </c>
      <c r="T34" s="23" t="s">
        <v>57</v>
      </c>
      <c r="U34" s="135" t="s">
        <v>3171</v>
      </c>
      <c r="V34" s="134" t="s">
        <v>2648</v>
      </c>
      <c r="W34" s="135" t="s">
        <v>3207</v>
      </c>
      <c r="X34" s="135" t="s">
        <v>3208</v>
      </c>
      <c r="Y34" s="187">
        <v>360000</v>
      </c>
      <c r="Z34" s="135"/>
      <c r="AA34" s="135"/>
    </row>
    <row r="35" spans="1:27" s="18" customFormat="1" ht="96" x14ac:dyDescent="0.25">
      <c r="A35" s="128" t="s">
        <v>2457</v>
      </c>
      <c r="B35" s="18" t="s">
        <v>820</v>
      </c>
      <c r="C35" s="18" t="s">
        <v>872</v>
      </c>
      <c r="D35" s="9" t="s">
        <v>2629</v>
      </c>
      <c r="E35" s="18" t="s">
        <v>978</v>
      </c>
      <c r="F35" s="18" t="s">
        <v>979</v>
      </c>
      <c r="G35" s="18" t="s">
        <v>40</v>
      </c>
      <c r="H35" s="9" t="s">
        <v>1363</v>
      </c>
      <c r="I35" s="9" t="s">
        <v>1364</v>
      </c>
      <c r="J35" s="9" t="s">
        <v>60</v>
      </c>
      <c r="K35" s="9" t="s">
        <v>1365</v>
      </c>
      <c r="L35" s="9" t="s">
        <v>60</v>
      </c>
      <c r="M35" s="9" t="s">
        <v>980</v>
      </c>
      <c r="N35" s="9" t="s">
        <v>60</v>
      </c>
      <c r="O35" s="9" t="s">
        <v>2586</v>
      </c>
      <c r="P35" s="18" t="s">
        <v>60</v>
      </c>
      <c r="Q35" s="18" t="s">
        <v>600</v>
      </c>
      <c r="R35" s="18" t="s">
        <v>875</v>
      </c>
      <c r="S35" s="18" t="s">
        <v>539</v>
      </c>
      <c r="T35" s="18" t="s">
        <v>1262</v>
      </c>
      <c r="U35" s="135" t="s">
        <v>3188</v>
      </c>
      <c r="V35" s="134" t="s">
        <v>2647</v>
      </c>
      <c r="W35" s="135"/>
      <c r="X35" s="135"/>
      <c r="Y35" s="18" t="s">
        <v>600</v>
      </c>
      <c r="Z35" s="135"/>
      <c r="AA35" s="135" t="s">
        <v>3209</v>
      </c>
    </row>
    <row r="36" spans="1:27" s="18" customFormat="1" ht="168" x14ac:dyDescent="0.25">
      <c r="A36" s="128" t="s">
        <v>2458</v>
      </c>
      <c r="B36" s="18" t="s">
        <v>207</v>
      </c>
      <c r="C36" s="18" t="s">
        <v>208</v>
      </c>
      <c r="D36" s="9" t="s">
        <v>2633</v>
      </c>
      <c r="E36" s="18" t="s">
        <v>362</v>
      </c>
      <c r="G36" s="18" t="s">
        <v>1262</v>
      </c>
      <c r="H36" s="18" t="s">
        <v>368</v>
      </c>
      <c r="I36" s="18" t="s">
        <v>1262</v>
      </c>
      <c r="J36" s="145"/>
      <c r="K36" s="18" t="s">
        <v>368</v>
      </c>
      <c r="L36" s="145"/>
      <c r="M36" s="18" t="s">
        <v>1262</v>
      </c>
      <c r="N36" s="145"/>
      <c r="O36" s="18" t="s">
        <v>1262</v>
      </c>
      <c r="P36" s="145"/>
      <c r="Q36" s="18" t="s">
        <v>1262</v>
      </c>
      <c r="R36" s="18" t="s">
        <v>1262</v>
      </c>
      <c r="S36" s="18" t="s">
        <v>1262</v>
      </c>
      <c r="T36" s="18" t="s">
        <v>1262</v>
      </c>
      <c r="U36" s="135" t="s">
        <v>3188</v>
      </c>
      <c r="V36" s="134" t="s">
        <v>2647</v>
      </c>
      <c r="W36" s="135"/>
      <c r="X36" s="135"/>
      <c r="Y36" s="18" t="s">
        <v>1262</v>
      </c>
      <c r="Z36" s="135"/>
      <c r="AA36" s="135"/>
    </row>
    <row r="37" spans="1:27" s="18" customFormat="1" ht="132" x14ac:dyDescent="0.25">
      <c r="A37" s="128" t="s">
        <v>2459</v>
      </c>
      <c r="B37" s="18" t="s">
        <v>354</v>
      </c>
      <c r="C37" s="18" t="s">
        <v>355</v>
      </c>
      <c r="D37" s="9" t="s">
        <v>2633</v>
      </c>
      <c r="E37" s="18" t="s">
        <v>356</v>
      </c>
      <c r="G37" s="18" t="s">
        <v>1262</v>
      </c>
      <c r="H37" s="18" t="s">
        <v>358</v>
      </c>
      <c r="I37" s="18" t="s">
        <v>1262</v>
      </c>
      <c r="J37" s="145"/>
      <c r="K37" s="18" t="s">
        <v>358</v>
      </c>
      <c r="L37" s="145"/>
      <c r="M37" s="18" t="s">
        <v>1262</v>
      </c>
      <c r="N37" s="145"/>
      <c r="O37" s="18" t="s">
        <v>1262</v>
      </c>
      <c r="P37" s="145"/>
      <c r="Q37" s="18" t="s">
        <v>1262</v>
      </c>
      <c r="R37" s="18" t="s">
        <v>1262</v>
      </c>
      <c r="S37" s="18" t="s">
        <v>1262</v>
      </c>
      <c r="T37" s="18" t="s">
        <v>1262</v>
      </c>
      <c r="U37" s="135"/>
      <c r="V37" s="134" t="s">
        <v>2654</v>
      </c>
      <c r="W37" s="135"/>
      <c r="X37" s="135"/>
      <c r="Y37" s="18" t="s">
        <v>1262</v>
      </c>
      <c r="Z37" s="135"/>
      <c r="AA37" s="135"/>
    </row>
    <row r="38" spans="1:27" s="18" customFormat="1" ht="156" x14ac:dyDescent="0.25">
      <c r="A38" s="128" t="s">
        <v>2460</v>
      </c>
      <c r="B38" s="18" t="s">
        <v>354</v>
      </c>
      <c r="C38" s="18" t="s">
        <v>355</v>
      </c>
      <c r="D38" s="9" t="s">
        <v>2633</v>
      </c>
      <c r="E38" s="18" t="s">
        <v>361</v>
      </c>
      <c r="G38" s="18" t="s">
        <v>1262</v>
      </c>
      <c r="H38" s="18" t="s">
        <v>359</v>
      </c>
      <c r="I38" s="18" t="s">
        <v>359</v>
      </c>
      <c r="J38" s="145"/>
      <c r="K38" s="18" t="s">
        <v>359</v>
      </c>
      <c r="L38" s="145"/>
      <c r="M38" s="18" t="s">
        <v>359</v>
      </c>
      <c r="N38" s="145"/>
      <c r="O38" s="18" t="s">
        <v>359</v>
      </c>
      <c r="P38" s="145"/>
      <c r="Q38" s="18" t="s">
        <v>1262</v>
      </c>
      <c r="R38" s="18" t="s">
        <v>1262</v>
      </c>
      <c r="S38" s="18" t="s">
        <v>1262</v>
      </c>
      <c r="T38" s="18" t="s">
        <v>1262</v>
      </c>
      <c r="U38" s="135" t="s">
        <v>3188</v>
      </c>
      <c r="V38" s="134" t="s">
        <v>2647</v>
      </c>
      <c r="W38" s="135"/>
      <c r="X38" s="135"/>
      <c r="Y38" s="18" t="s">
        <v>1262</v>
      </c>
      <c r="Z38" s="135"/>
      <c r="AA38" s="135"/>
    </row>
    <row r="39" spans="1:27" s="18" customFormat="1" ht="276" x14ac:dyDescent="0.25">
      <c r="A39" s="128" t="s">
        <v>2461</v>
      </c>
      <c r="B39" s="18" t="s">
        <v>207</v>
      </c>
      <c r="C39" s="18" t="s">
        <v>208</v>
      </c>
      <c r="D39" s="9" t="s">
        <v>2633</v>
      </c>
      <c r="E39" s="18" t="s">
        <v>360</v>
      </c>
      <c r="G39" s="18" t="s">
        <v>1262</v>
      </c>
      <c r="H39" s="18" t="s">
        <v>363</v>
      </c>
      <c r="I39" s="18" t="s">
        <v>1404</v>
      </c>
      <c r="J39" s="145"/>
      <c r="K39" s="18" t="s">
        <v>1404</v>
      </c>
      <c r="L39" s="145"/>
      <c r="M39" s="18" t="s">
        <v>1404</v>
      </c>
      <c r="N39" s="145"/>
      <c r="O39" s="18" t="s">
        <v>1404</v>
      </c>
      <c r="P39" s="145"/>
      <c r="Q39" s="18" t="s">
        <v>1262</v>
      </c>
      <c r="R39" s="18" t="s">
        <v>1262</v>
      </c>
      <c r="S39" s="18" t="s">
        <v>1262</v>
      </c>
      <c r="T39" s="18" t="s">
        <v>1262</v>
      </c>
      <c r="U39" s="135" t="s">
        <v>3188</v>
      </c>
      <c r="V39" s="134" t="s">
        <v>2647</v>
      </c>
      <c r="W39" s="135"/>
      <c r="X39" s="135"/>
      <c r="Y39" s="18" t="s">
        <v>1262</v>
      </c>
      <c r="Z39" s="135"/>
      <c r="AA39" s="135"/>
    </row>
    <row r="40" spans="1:27" s="18" customFormat="1" ht="216" x14ac:dyDescent="0.25">
      <c r="A40" s="128" t="s">
        <v>2462</v>
      </c>
      <c r="B40" s="18" t="s">
        <v>366</v>
      </c>
      <c r="C40" s="18" t="s">
        <v>365</v>
      </c>
      <c r="D40" s="9" t="s">
        <v>2633</v>
      </c>
      <c r="E40" s="18" t="s">
        <v>364</v>
      </c>
      <c r="G40" s="18" t="s">
        <v>1262</v>
      </c>
      <c r="H40" s="18" t="s">
        <v>367</v>
      </c>
      <c r="I40" s="18" t="s">
        <v>367</v>
      </c>
      <c r="J40" s="145"/>
      <c r="K40" s="18" t="s">
        <v>367</v>
      </c>
      <c r="L40" s="145"/>
      <c r="M40" s="18" t="s">
        <v>367</v>
      </c>
      <c r="N40" s="145"/>
      <c r="O40" s="18" t="s">
        <v>367</v>
      </c>
      <c r="P40" s="145"/>
      <c r="Q40" s="18" t="s">
        <v>1262</v>
      </c>
      <c r="R40" s="18" t="s">
        <v>1262</v>
      </c>
      <c r="S40" s="18" t="s">
        <v>1262</v>
      </c>
      <c r="T40" s="18" t="s">
        <v>1262</v>
      </c>
      <c r="U40" s="135" t="s">
        <v>3188</v>
      </c>
      <c r="V40" s="134" t="s">
        <v>2647</v>
      </c>
      <c r="W40" s="135"/>
      <c r="X40" s="135"/>
      <c r="Y40" s="18" t="s">
        <v>1262</v>
      </c>
      <c r="Z40" s="135"/>
      <c r="AA40" s="135"/>
    </row>
    <row r="41" spans="1:27" s="23" customFormat="1" x14ac:dyDescent="0.25">
      <c r="U41" s="135"/>
      <c r="V41" s="134" t="s">
        <v>2654</v>
      </c>
      <c r="W41" s="135"/>
      <c r="X41" s="135"/>
      <c r="Y41" s="188"/>
      <c r="Z41" s="135"/>
      <c r="AA41" s="135"/>
    </row>
    <row r="42" spans="1:27" s="23" customFormat="1" x14ac:dyDescent="0.25">
      <c r="U42" s="135"/>
      <c r="V42" s="134" t="s">
        <v>2654</v>
      </c>
      <c r="W42" s="135"/>
      <c r="X42" s="135"/>
      <c r="Y42" s="188"/>
      <c r="Z42" s="135"/>
      <c r="AA42" s="135"/>
    </row>
    <row r="43" spans="1:27" s="23" customFormat="1" x14ac:dyDescent="0.25">
      <c r="U43" s="135"/>
      <c r="V43" s="134" t="s">
        <v>2654</v>
      </c>
      <c r="W43" s="135"/>
      <c r="X43" s="135"/>
      <c r="Y43" s="188"/>
      <c r="Z43" s="135"/>
      <c r="AA43" s="135"/>
    </row>
    <row r="44" spans="1:27" s="23" customFormat="1" x14ac:dyDescent="0.25">
      <c r="U44" s="135"/>
      <c r="V44" s="134" t="s">
        <v>2654</v>
      </c>
      <c r="W44" s="135"/>
      <c r="X44" s="135"/>
      <c r="Y44" s="188"/>
      <c r="Z44" s="135"/>
      <c r="AA44" s="135"/>
    </row>
    <row r="45" spans="1:27" s="23" customFormat="1" x14ac:dyDescent="0.25">
      <c r="U45" s="135"/>
      <c r="V45" s="134" t="s">
        <v>2654</v>
      </c>
      <c r="W45" s="135"/>
      <c r="X45" s="135"/>
      <c r="Y45" s="188"/>
      <c r="Z45" s="135"/>
      <c r="AA45" s="135"/>
    </row>
    <row r="46" spans="1:27" s="23" customFormat="1" x14ac:dyDescent="0.25">
      <c r="U46" s="135"/>
      <c r="V46" s="134" t="s">
        <v>2654</v>
      </c>
      <c r="W46" s="135"/>
      <c r="X46" s="135"/>
      <c r="Y46" s="188"/>
      <c r="Z46" s="135"/>
      <c r="AA46" s="135"/>
    </row>
    <row r="47" spans="1:27" s="23" customFormat="1" x14ac:dyDescent="0.25">
      <c r="U47" s="135"/>
      <c r="V47" s="134" t="s">
        <v>2654</v>
      </c>
      <c r="W47" s="135"/>
      <c r="X47" s="135"/>
      <c r="Y47" s="188"/>
      <c r="Z47" s="135"/>
      <c r="AA47" s="135"/>
    </row>
    <row r="48" spans="1:27" s="23" customFormat="1" x14ac:dyDescent="0.25">
      <c r="U48" s="135"/>
      <c r="V48" s="134" t="s">
        <v>2654</v>
      </c>
      <c r="W48" s="135"/>
      <c r="X48" s="135"/>
      <c r="Y48" s="188"/>
      <c r="Z48" s="135"/>
      <c r="AA48" s="135"/>
    </row>
    <row r="49" spans="21:27" s="23" customFormat="1" x14ac:dyDescent="0.25">
      <c r="U49" s="135"/>
      <c r="V49" s="134" t="s">
        <v>2654</v>
      </c>
      <c r="W49" s="135"/>
      <c r="X49" s="135"/>
      <c r="Y49" s="188"/>
      <c r="Z49" s="135"/>
      <c r="AA49" s="135"/>
    </row>
    <row r="50" spans="21:27" s="23" customFormat="1" x14ac:dyDescent="0.25">
      <c r="U50" s="135"/>
      <c r="V50" s="135"/>
      <c r="W50" s="135"/>
      <c r="X50" s="135"/>
      <c r="Y50" s="188"/>
      <c r="Z50" s="135"/>
      <c r="AA50" s="135"/>
    </row>
    <row r="51" spans="21:27" s="23" customFormat="1" x14ac:dyDescent="0.25">
      <c r="U51" s="135"/>
      <c r="V51" s="135"/>
      <c r="W51" s="135"/>
      <c r="X51" s="135"/>
      <c r="Y51" s="188"/>
      <c r="Z51" s="135"/>
      <c r="AA51" s="135"/>
    </row>
    <row r="52" spans="21:27" s="23" customFormat="1" x14ac:dyDescent="0.25">
      <c r="U52" s="135"/>
      <c r="V52" s="135"/>
      <c r="W52" s="135"/>
      <c r="X52" s="135"/>
      <c r="Y52" s="188"/>
      <c r="Z52" s="135"/>
      <c r="AA52" s="135"/>
    </row>
    <row r="53" spans="21:27" s="23" customFormat="1" x14ac:dyDescent="0.25">
      <c r="U53" s="135"/>
      <c r="V53" s="135"/>
      <c r="W53" s="135"/>
      <c r="X53" s="135"/>
      <c r="Y53" s="188"/>
      <c r="Z53" s="135"/>
      <c r="AA53" s="135"/>
    </row>
    <row r="54" spans="21:27" s="23" customFormat="1" x14ac:dyDescent="0.25">
      <c r="U54" s="135"/>
      <c r="V54" s="135"/>
      <c r="W54" s="135"/>
      <c r="X54" s="135"/>
      <c r="Y54" s="188"/>
      <c r="Z54" s="135"/>
      <c r="AA54" s="135"/>
    </row>
    <row r="55" spans="21:27" s="23" customFormat="1" x14ac:dyDescent="0.25">
      <c r="U55" s="135"/>
      <c r="V55" s="135"/>
      <c r="W55" s="135"/>
      <c r="X55" s="135"/>
      <c r="Y55" s="188"/>
      <c r="Z55" s="135"/>
      <c r="AA55" s="135"/>
    </row>
    <row r="56" spans="21:27" s="23" customFormat="1" x14ac:dyDescent="0.25">
      <c r="U56" s="135"/>
      <c r="V56" s="135"/>
      <c r="W56" s="135"/>
      <c r="X56" s="135"/>
      <c r="Y56" s="188"/>
      <c r="Z56" s="135"/>
      <c r="AA56" s="135"/>
    </row>
    <row r="57" spans="21:27" s="23" customFormat="1" x14ac:dyDescent="0.25">
      <c r="U57" s="135"/>
      <c r="V57" s="135"/>
      <c r="W57" s="135"/>
      <c r="X57" s="135"/>
      <c r="Y57" s="188"/>
      <c r="Z57" s="135"/>
      <c r="AA57" s="135"/>
    </row>
    <row r="58" spans="21:27" s="23" customFormat="1" x14ac:dyDescent="0.25">
      <c r="U58" s="135"/>
      <c r="V58" s="135"/>
      <c r="W58" s="135"/>
      <c r="X58" s="135"/>
      <c r="Y58" s="188"/>
      <c r="Z58" s="135"/>
      <c r="AA58" s="135"/>
    </row>
    <row r="59" spans="21:27" s="23" customFormat="1" x14ac:dyDescent="0.25">
      <c r="U59" s="135"/>
      <c r="V59" s="135"/>
      <c r="W59" s="135"/>
      <c r="X59" s="135"/>
      <c r="Y59" s="188"/>
      <c r="Z59" s="135"/>
      <c r="AA59" s="135"/>
    </row>
    <row r="60" spans="21:27" s="23" customFormat="1" x14ac:dyDescent="0.25">
      <c r="U60" s="135"/>
      <c r="V60" s="135"/>
      <c r="W60" s="135"/>
      <c r="X60" s="135"/>
      <c r="Y60" s="188"/>
      <c r="Z60" s="135"/>
      <c r="AA60" s="135"/>
    </row>
    <row r="61" spans="21:27" s="23" customFormat="1" x14ac:dyDescent="0.25">
      <c r="U61" s="135"/>
      <c r="V61" s="135"/>
      <c r="W61" s="135"/>
      <c r="X61" s="135"/>
      <c r="Y61" s="188"/>
      <c r="Z61" s="135"/>
      <c r="AA61" s="135"/>
    </row>
    <row r="62" spans="21:27" s="23" customFormat="1" x14ac:dyDescent="0.25">
      <c r="U62" s="135"/>
      <c r="V62" s="135"/>
      <c r="W62" s="135"/>
      <c r="X62" s="135"/>
      <c r="Y62" s="188"/>
      <c r="Z62" s="135"/>
      <c r="AA62" s="135"/>
    </row>
    <row r="63" spans="21:27" s="23" customFormat="1" x14ac:dyDescent="0.25">
      <c r="U63" s="135"/>
      <c r="V63" s="135"/>
      <c r="W63" s="135"/>
      <c r="X63" s="135"/>
      <c r="Y63" s="188"/>
      <c r="Z63" s="135"/>
      <c r="AA63" s="135"/>
    </row>
    <row r="64" spans="21:27" s="23" customFormat="1" x14ac:dyDescent="0.25">
      <c r="U64" s="135"/>
      <c r="V64" s="135"/>
      <c r="W64" s="135"/>
      <c r="X64" s="135"/>
      <c r="Y64" s="188"/>
      <c r="Z64" s="135"/>
      <c r="AA64" s="135"/>
    </row>
    <row r="65" spans="21:27" s="23" customFormat="1" x14ac:dyDescent="0.25">
      <c r="U65" s="135"/>
      <c r="V65" s="135"/>
      <c r="W65" s="135"/>
      <c r="X65" s="135"/>
      <c r="Y65" s="188"/>
      <c r="Z65" s="135"/>
      <c r="AA65" s="135"/>
    </row>
    <row r="66" spans="21:27" s="23" customFormat="1" x14ac:dyDescent="0.25">
      <c r="U66" s="135"/>
      <c r="V66" s="135"/>
      <c r="W66" s="135"/>
      <c r="X66" s="135"/>
      <c r="Y66" s="188"/>
      <c r="Z66" s="135"/>
      <c r="AA66" s="135"/>
    </row>
    <row r="67" spans="21:27" s="23" customFormat="1" x14ac:dyDescent="0.25">
      <c r="U67" s="135"/>
      <c r="V67" s="135"/>
      <c r="W67" s="135"/>
      <c r="X67" s="135"/>
      <c r="Y67" s="188"/>
      <c r="Z67" s="135"/>
      <c r="AA67" s="135"/>
    </row>
    <row r="68" spans="21:27" s="23" customFormat="1" x14ac:dyDescent="0.25">
      <c r="U68" s="135"/>
      <c r="V68" s="135"/>
      <c r="W68" s="135"/>
      <c r="X68" s="135"/>
      <c r="Y68" s="188"/>
      <c r="Z68" s="135"/>
      <c r="AA68" s="135"/>
    </row>
    <row r="69" spans="21:27" s="23" customFormat="1" x14ac:dyDescent="0.25">
      <c r="U69" s="135"/>
      <c r="V69" s="135"/>
      <c r="W69" s="135"/>
      <c r="X69" s="135"/>
      <c r="Y69" s="188"/>
      <c r="Z69" s="135"/>
      <c r="AA69" s="135"/>
    </row>
    <row r="70" spans="21:27" s="23" customFormat="1" x14ac:dyDescent="0.25">
      <c r="U70" s="135"/>
      <c r="V70" s="135"/>
      <c r="W70" s="135"/>
      <c r="X70" s="135"/>
      <c r="Y70" s="188"/>
      <c r="Z70" s="135"/>
      <c r="AA70" s="135"/>
    </row>
    <row r="71" spans="21:27" s="23" customFormat="1" x14ac:dyDescent="0.25">
      <c r="U71" s="135"/>
      <c r="V71" s="135"/>
      <c r="W71" s="135"/>
      <c r="X71" s="135"/>
      <c r="Y71" s="188"/>
      <c r="Z71" s="135"/>
      <c r="AA71" s="135"/>
    </row>
    <row r="72" spans="21:27" s="23" customFormat="1" x14ac:dyDescent="0.25">
      <c r="U72" s="135"/>
      <c r="V72" s="135"/>
      <c r="W72" s="135"/>
      <c r="X72" s="135"/>
      <c r="Y72" s="188"/>
      <c r="Z72" s="135"/>
      <c r="AA72" s="135"/>
    </row>
    <row r="73" spans="21:27" s="23" customFormat="1" x14ac:dyDescent="0.25">
      <c r="U73" s="135"/>
      <c r="V73" s="135"/>
      <c r="W73" s="135"/>
      <c r="X73" s="135"/>
      <c r="Y73" s="188"/>
      <c r="Z73" s="135"/>
      <c r="AA73" s="135"/>
    </row>
    <row r="74" spans="21:27" s="23" customFormat="1" x14ac:dyDescent="0.25">
      <c r="U74" s="135"/>
      <c r="V74" s="135"/>
      <c r="W74" s="135"/>
      <c r="X74" s="135"/>
      <c r="Y74" s="188"/>
      <c r="Z74" s="135"/>
      <c r="AA74" s="135"/>
    </row>
    <row r="75" spans="21:27" s="23" customFormat="1" x14ac:dyDescent="0.25">
      <c r="U75" s="135"/>
      <c r="V75" s="135"/>
      <c r="W75" s="135"/>
      <c r="X75" s="135"/>
      <c r="Y75" s="188"/>
      <c r="Z75" s="135"/>
      <c r="AA75" s="135"/>
    </row>
    <row r="76" spans="21:27" s="23" customFormat="1" x14ac:dyDescent="0.25">
      <c r="U76" s="135"/>
      <c r="V76" s="135"/>
      <c r="W76" s="135"/>
      <c r="X76" s="135"/>
      <c r="Y76" s="188"/>
      <c r="Z76" s="135"/>
      <c r="AA76" s="135"/>
    </row>
    <row r="77" spans="21:27" s="23" customFormat="1" x14ac:dyDescent="0.25">
      <c r="U77" s="135"/>
      <c r="V77" s="135"/>
      <c r="W77" s="135"/>
      <c r="X77" s="135"/>
      <c r="Y77" s="188"/>
      <c r="Z77" s="135"/>
      <c r="AA77" s="135"/>
    </row>
    <row r="78" spans="21:27" s="23" customFormat="1" x14ac:dyDescent="0.25">
      <c r="U78" s="135"/>
      <c r="V78" s="135"/>
      <c r="W78" s="135"/>
      <c r="X78" s="135"/>
      <c r="Y78" s="188"/>
      <c r="Z78" s="135"/>
      <c r="AA78" s="135"/>
    </row>
    <row r="79" spans="21:27" s="23" customFormat="1" x14ac:dyDescent="0.25">
      <c r="U79" s="135"/>
      <c r="V79" s="135"/>
      <c r="W79" s="135"/>
      <c r="X79" s="135"/>
      <c r="Y79" s="188"/>
      <c r="Z79" s="135"/>
      <c r="AA79" s="135"/>
    </row>
    <row r="80" spans="21:27" s="23" customFormat="1" x14ac:dyDescent="0.25">
      <c r="U80" s="135"/>
      <c r="V80" s="135"/>
      <c r="W80" s="135"/>
      <c r="X80" s="135"/>
      <c r="Y80" s="188"/>
      <c r="Z80" s="135"/>
      <c r="AA80" s="135"/>
    </row>
    <row r="81" spans="21:27" s="23" customFormat="1" x14ac:dyDescent="0.25">
      <c r="U81" s="135"/>
      <c r="V81" s="135"/>
      <c r="W81" s="135"/>
      <c r="X81" s="135"/>
      <c r="Y81" s="188"/>
      <c r="Z81" s="135"/>
      <c r="AA81" s="135"/>
    </row>
    <row r="82" spans="21:27" s="23" customFormat="1" x14ac:dyDescent="0.25">
      <c r="U82" s="135"/>
      <c r="V82" s="135"/>
      <c r="W82" s="135"/>
      <c r="X82" s="135"/>
      <c r="Y82" s="188"/>
      <c r="Z82" s="135"/>
      <c r="AA82" s="135"/>
    </row>
    <row r="83" spans="21:27" s="23" customFormat="1" x14ac:dyDescent="0.25">
      <c r="U83" s="135"/>
      <c r="V83" s="135"/>
      <c r="W83" s="135"/>
      <c r="X83" s="135"/>
      <c r="Y83" s="188"/>
      <c r="Z83" s="135"/>
      <c r="AA83" s="135"/>
    </row>
    <row r="84" spans="21:27" s="23" customFormat="1" x14ac:dyDescent="0.25">
      <c r="U84" s="135"/>
      <c r="V84" s="135"/>
      <c r="W84" s="135"/>
      <c r="X84" s="135"/>
      <c r="Y84" s="188"/>
      <c r="Z84" s="135"/>
      <c r="AA84" s="135"/>
    </row>
    <row r="85" spans="21:27" s="23" customFormat="1" x14ac:dyDescent="0.25">
      <c r="U85" s="135"/>
      <c r="V85" s="135"/>
      <c r="W85" s="135"/>
      <c r="X85" s="135"/>
      <c r="Y85" s="188"/>
      <c r="Z85" s="135"/>
      <c r="AA85" s="135"/>
    </row>
    <row r="86" spans="21:27" s="23" customFormat="1" x14ac:dyDescent="0.25">
      <c r="U86" s="135"/>
      <c r="V86" s="135"/>
      <c r="W86" s="135"/>
      <c r="X86" s="135"/>
      <c r="Y86" s="188"/>
      <c r="Z86" s="135"/>
      <c r="AA86" s="135"/>
    </row>
    <row r="87" spans="21:27" s="23" customFormat="1" x14ac:dyDescent="0.25">
      <c r="U87" s="135"/>
      <c r="V87" s="135"/>
      <c r="W87" s="135"/>
      <c r="X87" s="135"/>
      <c r="Y87" s="188"/>
      <c r="Z87" s="135"/>
      <c r="AA87" s="135"/>
    </row>
    <row r="88" spans="21:27" s="23" customFormat="1" x14ac:dyDescent="0.25">
      <c r="U88" s="135"/>
      <c r="V88" s="135"/>
      <c r="W88" s="135"/>
      <c r="X88" s="135"/>
      <c r="Y88" s="188"/>
      <c r="Z88" s="135"/>
      <c r="AA88" s="135"/>
    </row>
    <row r="89" spans="21:27" s="23" customFormat="1" x14ac:dyDescent="0.25">
      <c r="U89" s="135"/>
      <c r="V89" s="135"/>
      <c r="W89" s="135"/>
      <c r="X89" s="135"/>
      <c r="Y89" s="188"/>
      <c r="Z89" s="135"/>
      <c r="AA89" s="135"/>
    </row>
    <row r="90" spans="21:27" s="23" customFormat="1" x14ac:dyDescent="0.25">
      <c r="U90" s="135"/>
      <c r="V90" s="135"/>
      <c r="W90" s="135"/>
      <c r="X90" s="135"/>
      <c r="Y90" s="188"/>
      <c r="Z90" s="135"/>
      <c r="AA90" s="135"/>
    </row>
    <row r="91" spans="21:27" s="23" customFormat="1" x14ac:dyDescent="0.25">
      <c r="U91" s="135"/>
      <c r="V91" s="135"/>
      <c r="W91" s="135"/>
      <c r="X91" s="135"/>
      <c r="Y91" s="188"/>
      <c r="Z91" s="135"/>
      <c r="AA91" s="135"/>
    </row>
    <row r="92" spans="21:27" s="23" customFormat="1" x14ac:dyDescent="0.25">
      <c r="U92" s="135"/>
      <c r="V92" s="135"/>
      <c r="W92" s="135"/>
      <c r="X92" s="135"/>
      <c r="Y92" s="188"/>
      <c r="Z92" s="135"/>
      <c r="AA92" s="135"/>
    </row>
    <row r="93" spans="21:27" s="23" customFormat="1" x14ac:dyDescent="0.25">
      <c r="U93" s="135"/>
      <c r="V93" s="135"/>
      <c r="W93" s="135"/>
      <c r="X93" s="135"/>
      <c r="Y93" s="188"/>
      <c r="Z93" s="135"/>
      <c r="AA93" s="135"/>
    </row>
    <row r="94" spans="21:27" s="23" customFormat="1" x14ac:dyDescent="0.25">
      <c r="U94" s="135"/>
      <c r="V94" s="135"/>
      <c r="W94" s="135"/>
      <c r="X94" s="135"/>
      <c r="Y94" s="188"/>
      <c r="Z94" s="135"/>
      <c r="AA94" s="135"/>
    </row>
    <row r="95" spans="21:27" s="23" customFormat="1" x14ac:dyDescent="0.25">
      <c r="U95" s="135"/>
      <c r="V95" s="135"/>
      <c r="W95" s="135"/>
      <c r="X95" s="135"/>
      <c r="Y95" s="188"/>
      <c r="Z95" s="135"/>
      <c r="AA95" s="135"/>
    </row>
    <row r="96" spans="21:27" s="23" customFormat="1" x14ac:dyDescent="0.25">
      <c r="U96" s="135"/>
      <c r="V96" s="135"/>
      <c r="W96" s="135"/>
      <c r="X96" s="135"/>
      <c r="Y96" s="188"/>
      <c r="Z96" s="135"/>
      <c r="AA96" s="135"/>
    </row>
    <row r="97" spans="21:27" s="23" customFormat="1" x14ac:dyDescent="0.25">
      <c r="U97" s="135"/>
      <c r="V97" s="135"/>
      <c r="W97" s="135"/>
      <c r="X97" s="135"/>
      <c r="Y97" s="188"/>
      <c r="Z97" s="135"/>
      <c r="AA97" s="135"/>
    </row>
    <row r="98" spans="21:27" s="23" customFormat="1" x14ac:dyDescent="0.25">
      <c r="U98" s="135"/>
      <c r="V98" s="135"/>
      <c r="W98" s="135"/>
      <c r="X98" s="135"/>
      <c r="Y98" s="188"/>
      <c r="Z98" s="135"/>
      <c r="AA98" s="135"/>
    </row>
    <row r="99" spans="21:27" s="23" customFormat="1" x14ac:dyDescent="0.25">
      <c r="U99" s="135"/>
      <c r="V99" s="135"/>
      <c r="W99" s="135"/>
      <c r="X99" s="135"/>
      <c r="Y99" s="188"/>
      <c r="Z99" s="135"/>
      <c r="AA99" s="135"/>
    </row>
    <row r="100" spans="21:27" s="23" customFormat="1" x14ac:dyDescent="0.25">
      <c r="U100" s="135"/>
      <c r="V100" s="135"/>
      <c r="W100" s="135"/>
      <c r="X100" s="135"/>
      <c r="Y100" s="188"/>
      <c r="Z100" s="135"/>
      <c r="AA100" s="135"/>
    </row>
    <row r="101" spans="21:27" s="23" customFormat="1" x14ac:dyDescent="0.25">
      <c r="U101" s="135"/>
      <c r="V101" s="135"/>
      <c r="W101" s="135"/>
      <c r="X101" s="135"/>
      <c r="Y101" s="188"/>
      <c r="Z101" s="135"/>
      <c r="AA101" s="135"/>
    </row>
    <row r="102" spans="21:27" s="23" customFormat="1" x14ac:dyDescent="0.25">
      <c r="U102" s="135"/>
      <c r="V102" s="135"/>
      <c r="W102" s="135"/>
      <c r="X102" s="135"/>
      <c r="Y102" s="188"/>
      <c r="Z102" s="135"/>
      <c r="AA102" s="135"/>
    </row>
    <row r="103" spans="21:27" s="23" customFormat="1" x14ac:dyDescent="0.25">
      <c r="U103" s="135"/>
      <c r="V103" s="135"/>
      <c r="W103" s="135"/>
      <c r="X103" s="135"/>
      <c r="Y103" s="188"/>
      <c r="Z103" s="135"/>
      <c r="AA103" s="135"/>
    </row>
    <row r="104" spans="21:27" s="23" customFormat="1" x14ac:dyDescent="0.25">
      <c r="U104" s="135"/>
      <c r="V104" s="135"/>
      <c r="W104" s="135"/>
      <c r="X104" s="135"/>
      <c r="Y104" s="188"/>
      <c r="Z104" s="135"/>
      <c r="AA104" s="135"/>
    </row>
    <row r="105" spans="21:27" s="23" customFormat="1" x14ac:dyDescent="0.25">
      <c r="U105" s="135"/>
      <c r="V105" s="135"/>
      <c r="W105" s="135"/>
      <c r="X105" s="135"/>
      <c r="Y105" s="188"/>
      <c r="Z105" s="135"/>
      <c r="AA105" s="135"/>
    </row>
    <row r="106" spans="21:27" s="23" customFormat="1" x14ac:dyDescent="0.25">
      <c r="U106" s="135"/>
      <c r="V106" s="135"/>
      <c r="W106" s="135"/>
      <c r="X106" s="135"/>
      <c r="Y106" s="188"/>
      <c r="Z106" s="135"/>
      <c r="AA106" s="135"/>
    </row>
    <row r="107" spans="21:27" s="23" customFormat="1" x14ac:dyDescent="0.25">
      <c r="U107" s="135"/>
      <c r="V107" s="135"/>
      <c r="W107" s="135"/>
      <c r="X107" s="135"/>
      <c r="Y107" s="188"/>
      <c r="Z107" s="135"/>
      <c r="AA107" s="135"/>
    </row>
    <row r="108" spans="21:27" s="23" customFormat="1" x14ac:dyDescent="0.25">
      <c r="U108" s="135"/>
      <c r="V108" s="135"/>
      <c r="W108" s="135"/>
      <c r="X108" s="135"/>
      <c r="Y108" s="188"/>
      <c r="Z108" s="135"/>
      <c r="AA108" s="135"/>
    </row>
    <row r="109" spans="21:27" s="23" customFormat="1" x14ac:dyDescent="0.25">
      <c r="U109" s="135"/>
      <c r="V109" s="135"/>
      <c r="W109" s="135"/>
      <c r="X109" s="135"/>
      <c r="Y109" s="188"/>
      <c r="Z109" s="135"/>
      <c r="AA109" s="135"/>
    </row>
    <row r="110" spans="21:27" s="23" customFormat="1" x14ac:dyDescent="0.25">
      <c r="U110" s="135"/>
      <c r="V110" s="135"/>
      <c r="W110" s="135"/>
      <c r="X110" s="135"/>
      <c r="Y110" s="188"/>
      <c r="Z110" s="135"/>
      <c r="AA110" s="135"/>
    </row>
    <row r="111" spans="21:27" s="23" customFormat="1" x14ac:dyDescent="0.25">
      <c r="U111" s="135"/>
      <c r="V111" s="135"/>
      <c r="W111" s="135"/>
      <c r="X111" s="135"/>
      <c r="Y111" s="188"/>
      <c r="Z111" s="135"/>
      <c r="AA111" s="135"/>
    </row>
    <row r="112" spans="21:27" s="23" customFormat="1" x14ac:dyDescent="0.25">
      <c r="U112" s="135"/>
      <c r="V112" s="135"/>
      <c r="W112" s="135"/>
      <c r="X112" s="135"/>
      <c r="Y112" s="188"/>
      <c r="Z112" s="135"/>
      <c r="AA112" s="135"/>
    </row>
    <row r="113" spans="21:27" s="23" customFormat="1" x14ac:dyDescent="0.25">
      <c r="U113" s="135"/>
      <c r="V113" s="135"/>
      <c r="W113" s="135"/>
      <c r="X113" s="135"/>
      <c r="Y113" s="188"/>
      <c r="Z113" s="135"/>
      <c r="AA113" s="135"/>
    </row>
    <row r="114" spans="21:27" s="23" customFormat="1" x14ac:dyDescent="0.25">
      <c r="U114" s="135"/>
      <c r="V114" s="135"/>
      <c r="W114" s="135"/>
      <c r="X114" s="135"/>
      <c r="Y114" s="188"/>
      <c r="Z114" s="135"/>
      <c r="AA114" s="135"/>
    </row>
    <row r="115" spans="21:27" s="23" customFormat="1" x14ac:dyDescent="0.25">
      <c r="U115" s="135"/>
      <c r="V115" s="135"/>
      <c r="W115" s="135"/>
      <c r="X115" s="135"/>
      <c r="Y115" s="188"/>
      <c r="Z115" s="135"/>
      <c r="AA115" s="135"/>
    </row>
    <row r="116" spans="21:27" s="23" customFormat="1" x14ac:dyDescent="0.25">
      <c r="U116" s="135"/>
      <c r="V116" s="135"/>
      <c r="W116" s="135"/>
      <c r="X116" s="135"/>
      <c r="Y116" s="188"/>
      <c r="Z116" s="135"/>
      <c r="AA116" s="135"/>
    </row>
    <row r="117" spans="21:27" s="23" customFormat="1" x14ac:dyDescent="0.25">
      <c r="U117" s="135"/>
      <c r="V117" s="135"/>
      <c r="W117" s="135"/>
      <c r="X117" s="135"/>
      <c r="Y117" s="188"/>
      <c r="Z117" s="135"/>
      <c r="AA117" s="135"/>
    </row>
    <row r="118" spans="21:27" s="23" customFormat="1" x14ac:dyDescent="0.25">
      <c r="U118" s="135"/>
      <c r="V118" s="135"/>
      <c r="W118" s="135"/>
      <c r="X118" s="135"/>
      <c r="Y118" s="188"/>
      <c r="Z118" s="135"/>
      <c r="AA118" s="135"/>
    </row>
    <row r="119" spans="21:27" s="23" customFormat="1" x14ac:dyDescent="0.25">
      <c r="U119" s="135"/>
      <c r="V119" s="135"/>
      <c r="W119" s="135"/>
      <c r="X119" s="135"/>
      <c r="Y119" s="188"/>
      <c r="Z119" s="135"/>
      <c r="AA119" s="135"/>
    </row>
    <row r="120" spans="21:27" s="23" customFormat="1" x14ac:dyDescent="0.25">
      <c r="U120" s="135"/>
      <c r="V120" s="135"/>
      <c r="W120" s="135"/>
      <c r="X120" s="135"/>
      <c r="Y120" s="188"/>
      <c r="Z120" s="135"/>
      <c r="AA120" s="135"/>
    </row>
    <row r="121" spans="21:27" s="23" customFormat="1" x14ac:dyDescent="0.25">
      <c r="U121" s="135"/>
      <c r="V121" s="135"/>
      <c r="W121" s="135"/>
      <c r="X121" s="135"/>
      <c r="Y121" s="188"/>
      <c r="Z121" s="135"/>
      <c r="AA121" s="135"/>
    </row>
    <row r="122" spans="21:27" s="23" customFormat="1" x14ac:dyDescent="0.25">
      <c r="U122" s="135"/>
      <c r="V122" s="135"/>
      <c r="W122" s="135"/>
      <c r="X122" s="135"/>
      <c r="Y122" s="188"/>
      <c r="Z122" s="135"/>
      <c r="AA122" s="135"/>
    </row>
    <row r="123" spans="21:27" s="23" customFormat="1" x14ac:dyDescent="0.25">
      <c r="U123" s="135"/>
      <c r="V123" s="135"/>
      <c r="W123" s="135"/>
      <c r="X123" s="135"/>
      <c r="Y123" s="188"/>
      <c r="Z123" s="135"/>
      <c r="AA123" s="135"/>
    </row>
    <row r="124" spans="21:27" s="23" customFormat="1" x14ac:dyDescent="0.25">
      <c r="U124" s="135"/>
      <c r="V124" s="135"/>
      <c r="W124" s="135"/>
      <c r="X124" s="135"/>
      <c r="Y124" s="188"/>
      <c r="Z124" s="135"/>
      <c r="AA124" s="135"/>
    </row>
    <row r="125" spans="21:27" s="23" customFormat="1" x14ac:dyDescent="0.25">
      <c r="U125" s="135"/>
      <c r="V125" s="135"/>
      <c r="W125" s="135"/>
      <c r="X125" s="135"/>
      <c r="Y125" s="188"/>
      <c r="Z125" s="135"/>
      <c r="AA125" s="135"/>
    </row>
    <row r="126" spans="21:27" s="23" customFormat="1" x14ac:dyDescent="0.25">
      <c r="U126" s="135"/>
      <c r="V126" s="135"/>
      <c r="W126" s="135"/>
      <c r="X126" s="135"/>
      <c r="Y126" s="188"/>
      <c r="Z126" s="135"/>
      <c r="AA126" s="135"/>
    </row>
    <row r="127" spans="21:27" s="23" customFormat="1" x14ac:dyDescent="0.25">
      <c r="U127" s="135"/>
      <c r="V127" s="135"/>
      <c r="W127" s="135"/>
      <c r="X127" s="135"/>
      <c r="Y127" s="188"/>
      <c r="Z127" s="135"/>
      <c r="AA127" s="135"/>
    </row>
    <row r="128" spans="21:27" s="23" customFormat="1" x14ac:dyDescent="0.25">
      <c r="U128" s="135"/>
      <c r="V128" s="135"/>
      <c r="W128" s="135"/>
      <c r="X128" s="135"/>
      <c r="Y128" s="188"/>
      <c r="Z128" s="135"/>
      <c r="AA128" s="135"/>
    </row>
    <row r="129" spans="21:27" s="23" customFormat="1" x14ac:dyDescent="0.25">
      <c r="U129" s="135"/>
      <c r="V129" s="135"/>
      <c r="W129" s="135"/>
      <c r="X129" s="135"/>
      <c r="Y129" s="188"/>
      <c r="Z129" s="135"/>
      <c r="AA129" s="135"/>
    </row>
    <row r="130" spans="21:27" s="23" customFormat="1" x14ac:dyDescent="0.25">
      <c r="U130" s="135"/>
      <c r="V130" s="135"/>
      <c r="W130" s="135"/>
      <c r="X130" s="135"/>
      <c r="Y130" s="188"/>
      <c r="Z130" s="135"/>
      <c r="AA130" s="135"/>
    </row>
    <row r="131" spans="21:27" s="23" customFormat="1" x14ac:dyDescent="0.25">
      <c r="U131" s="135"/>
      <c r="V131" s="135"/>
      <c r="W131" s="135"/>
      <c r="X131" s="135"/>
      <c r="Y131" s="188"/>
      <c r="Z131" s="135"/>
      <c r="AA131" s="135"/>
    </row>
    <row r="132" spans="21:27" s="23" customFormat="1" x14ac:dyDescent="0.25">
      <c r="U132" s="135"/>
      <c r="V132" s="135"/>
      <c r="W132" s="135"/>
      <c r="X132" s="135"/>
      <c r="Y132" s="188"/>
      <c r="Z132" s="135"/>
      <c r="AA132" s="135"/>
    </row>
    <row r="133" spans="21:27" s="23" customFormat="1" x14ac:dyDescent="0.25">
      <c r="U133" s="135"/>
      <c r="V133" s="135"/>
      <c r="W133" s="135"/>
      <c r="X133" s="135"/>
      <c r="Y133" s="188"/>
      <c r="Z133" s="135"/>
      <c r="AA133" s="135"/>
    </row>
    <row r="134" spans="21:27" s="23" customFormat="1" x14ac:dyDescent="0.25">
      <c r="U134" s="135"/>
      <c r="V134" s="135"/>
      <c r="W134" s="135"/>
      <c r="X134" s="135"/>
      <c r="Y134" s="188"/>
      <c r="Z134" s="135"/>
      <c r="AA134" s="135"/>
    </row>
    <row r="135" spans="21:27" s="23" customFormat="1" x14ac:dyDescent="0.25">
      <c r="U135" s="135"/>
      <c r="V135" s="135"/>
      <c r="W135" s="135"/>
      <c r="X135" s="135"/>
      <c r="Y135" s="188"/>
      <c r="Z135" s="135"/>
      <c r="AA135" s="135"/>
    </row>
    <row r="136" spans="21:27" s="23" customFormat="1" x14ac:dyDescent="0.25">
      <c r="U136" s="135"/>
      <c r="V136" s="135"/>
      <c r="W136" s="135"/>
      <c r="X136" s="135"/>
      <c r="Y136" s="188"/>
      <c r="Z136" s="135"/>
      <c r="AA136" s="135"/>
    </row>
    <row r="137" spans="21:27" s="23" customFormat="1" x14ac:dyDescent="0.25">
      <c r="U137" s="135"/>
      <c r="V137" s="135"/>
      <c r="W137" s="135"/>
      <c r="X137" s="135"/>
      <c r="Y137" s="188"/>
      <c r="Z137" s="135"/>
      <c r="AA137" s="135"/>
    </row>
    <row r="138" spans="21:27" s="23" customFormat="1" x14ac:dyDescent="0.25">
      <c r="U138" s="135"/>
      <c r="V138" s="135"/>
      <c r="W138" s="135"/>
      <c r="X138" s="135"/>
      <c r="Y138" s="188"/>
      <c r="Z138" s="135"/>
      <c r="AA138" s="135"/>
    </row>
    <row r="139" spans="21:27" s="23" customFormat="1" x14ac:dyDescent="0.25">
      <c r="U139" s="135"/>
      <c r="V139" s="135"/>
      <c r="W139" s="135"/>
      <c r="X139" s="135"/>
      <c r="Y139" s="188"/>
      <c r="Z139" s="135"/>
      <c r="AA139" s="135"/>
    </row>
    <row r="140" spans="21:27" s="23" customFormat="1" x14ac:dyDescent="0.25">
      <c r="U140" s="135"/>
      <c r="V140" s="135"/>
      <c r="W140" s="135"/>
      <c r="X140" s="135"/>
      <c r="Y140" s="188"/>
      <c r="Z140" s="135"/>
      <c r="AA140" s="135"/>
    </row>
    <row r="141" spans="21:27" s="23" customFormat="1" x14ac:dyDescent="0.25">
      <c r="U141" s="135"/>
      <c r="V141" s="135"/>
      <c r="W141" s="135"/>
      <c r="X141" s="135"/>
      <c r="Y141" s="188"/>
      <c r="Z141" s="135"/>
      <c r="AA141" s="135"/>
    </row>
    <row r="142" spans="21:27" s="23" customFormat="1" x14ac:dyDescent="0.25">
      <c r="U142" s="135"/>
      <c r="V142" s="135"/>
      <c r="W142" s="135"/>
      <c r="X142" s="135"/>
      <c r="Y142" s="188"/>
      <c r="Z142" s="135"/>
      <c r="AA142" s="135"/>
    </row>
    <row r="143" spans="21:27" s="23" customFormat="1" x14ac:dyDescent="0.25">
      <c r="U143" s="135"/>
      <c r="V143" s="135"/>
      <c r="W143" s="135"/>
      <c r="X143" s="135"/>
      <c r="Y143" s="188"/>
      <c r="Z143" s="135"/>
      <c r="AA143" s="135"/>
    </row>
    <row r="144" spans="21:27" s="23" customFormat="1" x14ac:dyDescent="0.25">
      <c r="U144" s="135"/>
      <c r="V144" s="135"/>
      <c r="W144" s="135"/>
      <c r="X144" s="135"/>
      <c r="Y144" s="188"/>
      <c r="Z144" s="135"/>
      <c r="AA144" s="135"/>
    </row>
    <row r="145" spans="21:27" s="23" customFormat="1" x14ac:dyDescent="0.25">
      <c r="U145" s="135"/>
      <c r="V145" s="135"/>
      <c r="W145" s="135"/>
      <c r="X145" s="135"/>
      <c r="Y145" s="188"/>
      <c r="Z145" s="135"/>
      <c r="AA145" s="135"/>
    </row>
    <row r="146" spans="21:27" s="23" customFormat="1" x14ac:dyDescent="0.25">
      <c r="U146" s="135"/>
      <c r="V146" s="135"/>
      <c r="W146" s="135"/>
      <c r="X146" s="135"/>
      <c r="Y146" s="188"/>
      <c r="Z146" s="135"/>
      <c r="AA146" s="135"/>
    </row>
    <row r="147" spans="21:27" s="23" customFormat="1" x14ac:dyDescent="0.25">
      <c r="U147" s="135"/>
      <c r="V147" s="135"/>
      <c r="W147" s="135"/>
      <c r="X147" s="135"/>
      <c r="Y147" s="188"/>
      <c r="Z147" s="135"/>
      <c r="AA147" s="135"/>
    </row>
    <row r="148" spans="21:27" s="23" customFormat="1" x14ac:dyDescent="0.25">
      <c r="U148" s="135"/>
      <c r="V148" s="135"/>
      <c r="W148" s="135"/>
      <c r="X148" s="135"/>
      <c r="Y148" s="188"/>
      <c r="Z148" s="135"/>
      <c r="AA148" s="135"/>
    </row>
    <row r="149" spans="21:27" s="23" customFormat="1" x14ac:dyDescent="0.25">
      <c r="U149" s="135"/>
      <c r="V149" s="135"/>
      <c r="W149" s="135"/>
      <c r="X149" s="135"/>
      <c r="Y149" s="188"/>
      <c r="Z149" s="135"/>
      <c r="AA149" s="135"/>
    </row>
    <row r="150" spans="21:27" s="23" customFormat="1" x14ac:dyDescent="0.25">
      <c r="U150" s="135"/>
      <c r="V150" s="135"/>
      <c r="W150" s="135"/>
      <c r="X150" s="135"/>
      <c r="Y150" s="188"/>
      <c r="Z150" s="135"/>
      <c r="AA150" s="135"/>
    </row>
    <row r="151" spans="21:27" s="23" customFormat="1" x14ac:dyDescent="0.25">
      <c r="U151" s="135"/>
      <c r="V151" s="135"/>
      <c r="W151" s="135"/>
      <c r="X151" s="135"/>
      <c r="Y151" s="188"/>
      <c r="Z151" s="135"/>
      <c r="AA151" s="135"/>
    </row>
    <row r="152" spans="21:27" s="23" customFormat="1" x14ac:dyDescent="0.25">
      <c r="U152" s="135"/>
      <c r="V152" s="135"/>
      <c r="W152" s="135"/>
      <c r="X152" s="135"/>
      <c r="Y152" s="188"/>
      <c r="Z152" s="135"/>
      <c r="AA152" s="135"/>
    </row>
    <row r="153" spans="21:27" s="23" customFormat="1" x14ac:dyDescent="0.25">
      <c r="U153" s="135"/>
      <c r="V153" s="135"/>
      <c r="W153" s="135"/>
      <c r="X153" s="135"/>
      <c r="Y153" s="188"/>
      <c r="Z153" s="135"/>
      <c r="AA153" s="135"/>
    </row>
    <row r="154" spans="21:27" s="23" customFormat="1" x14ac:dyDescent="0.25">
      <c r="U154" s="135"/>
      <c r="V154" s="135"/>
      <c r="W154" s="135"/>
      <c r="X154" s="135"/>
      <c r="Y154" s="188"/>
      <c r="Z154" s="135"/>
      <c r="AA154" s="135"/>
    </row>
    <row r="155" spans="21:27" s="23" customFormat="1" x14ac:dyDescent="0.25">
      <c r="U155" s="135"/>
      <c r="V155" s="135"/>
      <c r="W155" s="135"/>
      <c r="X155" s="135"/>
      <c r="Y155" s="188"/>
      <c r="Z155" s="135"/>
      <c r="AA155" s="135"/>
    </row>
    <row r="156" spans="21:27" s="23" customFormat="1" x14ac:dyDescent="0.25">
      <c r="U156" s="135"/>
      <c r="V156" s="135"/>
      <c r="W156" s="135"/>
      <c r="X156" s="135"/>
      <c r="Y156" s="188"/>
      <c r="Z156" s="135"/>
      <c r="AA156" s="135"/>
    </row>
    <row r="157" spans="21:27" s="23" customFormat="1" x14ac:dyDescent="0.25">
      <c r="U157" s="135"/>
      <c r="V157" s="135"/>
      <c r="W157" s="135"/>
      <c r="X157" s="135"/>
      <c r="Y157" s="188"/>
      <c r="Z157" s="135"/>
      <c r="AA157" s="135"/>
    </row>
    <row r="158" spans="21:27" s="23" customFormat="1" x14ac:dyDescent="0.25">
      <c r="U158" s="135"/>
      <c r="V158" s="135"/>
      <c r="W158" s="135"/>
      <c r="X158" s="135"/>
      <c r="Y158" s="188"/>
      <c r="Z158" s="135"/>
      <c r="AA158" s="135"/>
    </row>
    <row r="159" spans="21:27" s="23" customFormat="1" x14ac:dyDescent="0.25">
      <c r="U159" s="135"/>
      <c r="V159" s="135"/>
      <c r="W159" s="135"/>
      <c r="X159" s="135"/>
      <c r="Y159" s="188"/>
      <c r="Z159" s="135"/>
      <c r="AA159" s="135"/>
    </row>
    <row r="160" spans="21:27" s="23" customFormat="1" x14ac:dyDescent="0.25">
      <c r="U160" s="135"/>
      <c r="V160" s="135"/>
      <c r="W160" s="135"/>
      <c r="X160" s="135"/>
      <c r="Y160" s="188"/>
      <c r="Z160" s="135"/>
      <c r="AA160" s="135"/>
    </row>
    <row r="161" spans="21:27" s="23" customFormat="1" x14ac:dyDescent="0.25">
      <c r="U161" s="135"/>
      <c r="V161" s="135"/>
      <c r="W161" s="135"/>
      <c r="X161" s="135"/>
      <c r="Y161" s="188"/>
      <c r="Z161" s="135"/>
      <c r="AA161" s="135"/>
    </row>
    <row r="162" spans="21:27" s="23" customFormat="1" x14ac:dyDescent="0.25">
      <c r="U162" s="135"/>
      <c r="V162" s="135"/>
      <c r="W162" s="135"/>
      <c r="X162" s="135"/>
      <c r="Y162" s="188"/>
      <c r="Z162" s="135"/>
      <c r="AA162" s="135"/>
    </row>
    <row r="163" spans="21:27" s="23" customFormat="1" x14ac:dyDescent="0.25">
      <c r="U163" s="135"/>
      <c r="V163" s="135"/>
      <c r="W163" s="135"/>
      <c r="X163" s="135"/>
      <c r="Y163" s="188"/>
      <c r="Z163" s="135"/>
      <c r="AA163" s="135"/>
    </row>
    <row r="164" spans="21:27" s="23" customFormat="1" x14ac:dyDescent="0.25">
      <c r="U164" s="135"/>
      <c r="V164" s="135"/>
      <c r="W164" s="135"/>
      <c r="X164" s="135"/>
      <c r="Y164" s="188"/>
      <c r="Z164" s="135"/>
      <c r="AA164" s="135"/>
    </row>
    <row r="165" spans="21:27" s="23" customFormat="1" x14ac:dyDescent="0.25">
      <c r="U165" s="135"/>
      <c r="V165" s="135"/>
      <c r="W165" s="135"/>
      <c r="X165" s="135"/>
      <c r="Y165" s="188"/>
      <c r="Z165" s="135"/>
      <c r="AA165" s="135"/>
    </row>
    <row r="166" spans="21:27" s="23" customFormat="1" x14ac:dyDescent="0.25">
      <c r="U166" s="135"/>
      <c r="V166" s="135"/>
      <c r="W166" s="135"/>
      <c r="X166" s="135"/>
      <c r="Y166" s="188"/>
      <c r="Z166" s="135"/>
      <c r="AA166" s="135"/>
    </row>
    <row r="167" spans="21:27" s="23" customFormat="1" x14ac:dyDescent="0.25">
      <c r="U167" s="135"/>
      <c r="V167" s="135"/>
      <c r="W167" s="135"/>
      <c r="X167" s="135"/>
      <c r="Y167" s="188"/>
      <c r="Z167" s="135"/>
      <c r="AA167" s="135"/>
    </row>
    <row r="168" spans="21:27" s="23" customFormat="1" x14ac:dyDescent="0.25">
      <c r="U168" s="135"/>
      <c r="V168" s="135"/>
      <c r="W168" s="135"/>
      <c r="X168" s="135"/>
      <c r="Y168" s="188"/>
      <c r="Z168" s="135"/>
      <c r="AA168" s="135"/>
    </row>
    <row r="169" spans="21:27" s="23" customFormat="1" x14ac:dyDescent="0.25">
      <c r="U169" s="135"/>
      <c r="V169" s="135"/>
      <c r="W169" s="135"/>
      <c r="X169" s="135"/>
      <c r="Y169" s="188"/>
      <c r="Z169" s="135"/>
      <c r="AA169" s="135"/>
    </row>
    <row r="170" spans="21:27" s="23" customFormat="1" x14ac:dyDescent="0.25">
      <c r="U170" s="135"/>
      <c r="V170" s="135"/>
      <c r="W170" s="135"/>
      <c r="X170" s="135"/>
      <c r="Y170" s="188"/>
      <c r="Z170" s="135"/>
      <c r="AA170" s="135"/>
    </row>
    <row r="171" spans="21:27" s="23" customFormat="1" x14ac:dyDescent="0.25">
      <c r="U171" s="135"/>
      <c r="V171" s="135"/>
      <c r="W171" s="135"/>
      <c r="X171" s="135"/>
      <c r="Y171" s="188"/>
      <c r="Z171" s="135"/>
      <c r="AA171" s="135"/>
    </row>
    <row r="172" spans="21:27" s="23" customFormat="1" x14ac:dyDescent="0.25">
      <c r="U172" s="135"/>
      <c r="V172" s="135"/>
      <c r="W172" s="135"/>
      <c r="X172" s="135"/>
      <c r="Y172" s="188"/>
      <c r="Z172" s="135"/>
      <c r="AA172" s="135"/>
    </row>
    <row r="173" spans="21:27" s="23" customFormat="1" x14ac:dyDescent="0.25">
      <c r="U173" s="135"/>
      <c r="V173" s="135"/>
      <c r="W173" s="135"/>
      <c r="X173" s="135"/>
      <c r="Y173" s="188"/>
      <c r="Z173" s="135"/>
      <c r="AA173" s="135"/>
    </row>
    <row r="174" spans="21:27" s="23" customFormat="1" x14ac:dyDescent="0.25">
      <c r="U174" s="135"/>
      <c r="V174" s="135"/>
      <c r="W174" s="135"/>
      <c r="X174" s="135"/>
      <c r="Y174" s="188"/>
      <c r="Z174" s="135"/>
      <c r="AA174" s="135"/>
    </row>
    <row r="175" spans="21:27" s="23" customFormat="1" x14ac:dyDescent="0.25">
      <c r="U175" s="135"/>
      <c r="V175" s="135"/>
      <c r="W175" s="135"/>
      <c r="X175" s="135"/>
      <c r="Y175" s="188"/>
      <c r="Z175" s="135"/>
      <c r="AA175" s="135"/>
    </row>
    <row r="176" spans="21:27" s="23" customFormat="1" x14ac:dyDescent="0.25">
      <c r="U176" s="135"/>
      <c r="V176" s="135"/>
      <c r="W176" s="135"/>
      <c r="X176" s="135"/>
      <c r="Y176" s="188"/>
      <c r="Z176" s="135"/>
      <c r="AA176" s="135"/>
    </row>
    <row r="177" spans="21:27" s="23" customFormat="1" x14ac:dyDescent="0.25">
      <c r="U177" s="135"/>
      <c r="V177" s="135"/>
      <c r="W177" s="135"/>
      <c r="X177" s="135"/>
      <c r="Y177" s="188"/>
      <c r="Z177" s="135"/>
      <c r="AA177" s="135"/>
    </row>
    <row r="178" spans="21:27" s="23" customFormat="1" x14ac:dyDescent="0.25">
      <c r="U178" s="135"/>
      <c r="V178" s="135"/>
      <c r="W178" s="135"/>
      <c r="X178" s="135"/>
      <c r="Y178" s="188"/>
      <c r="Z178" s="135"/>
      <c r="AA178" s="135"/>
    </row>
    <row r="179" spans="21:27" s="23" customFormat="1" x14ac:dyDescent="0.25">
      <c r="U179" s="135"/>
      <c r="V179" s="135"/>
      <c r="W179" s="135"/>
      <c r="X179" s="135"/>
      <c r="Y179" s="188"/>
      <c r="Z179" s="135"/>
      <c r="AA179" s="135"/>
    </row>
    <row r="180" spans="21:27" s="23" customFormat="1" x14ac:dyDescent="0.25">
      <c r="U180" s="135"/>
      <c r="V180" s="135"/>
      <c r="W180" s="135"/>
      <c r="X180" s="135"/>
      <c r="Y180" s="188"/>
      <c r="Z180" s="135"/>
      <c r="AA180" s="135"/>
    </row>
    <row r="181" spans="21:27" s="23" customFormat="1" x14ac:dyDescent="0.25">
      <c r="U181" s="135"/>
      <c r="V181" s="135"/>
      <c r="W181" s="135"/>
      <c r="X181" s="135"/>
      <c r="Y181" s="188"/>
      <c r="Z181" s="135"/>
      <c r="AA181" s="135"/>
    </row>
    <row r="182" spans="21:27" s="23" customFormat="1" x14ac:dyDescent="0.25">
      <c r="U182" s="135"/>
      <c r="V182" s="135"/>
      <c r="W182" s="135"/>
      <c r="X182" s="135"/>
      <c r="Y182" s="188"/>
      <c r="Z182" s="135"/>
      <c r="AA182" s="135"/>
    </row>
    <row r="183" spans="21:27" s="23" customFormat="1" x14ac:dyDescent="0.25">
      <c r="U183" s="135"/>
      <c r="V183" s="135"/>
      <c r="W183" s="135"/>
      <c r="X183" s="135"/>
      <c r="Y183" s="188"/>
      <c r="Z183" s="135"/>
      <c r="AA183" s="135"/>
    </row>
    <row r="184" spans="21:27" s="23" customFormat="1" x14ac:dyDescent="0.25">
      <c r="U184" s="135"/>
      <c r="V184" s="135"/>
      <c r="W184" s="135"/>
      <c r="X184" s="135"/>
      <c r="Y184" s="188"/>
      <c r="Z184" s="135"/>
      <c r="AA184" s="135"/>
    </row>
    <row r="185" spans="21:27" s="23" customFormat="1" x14ac:dyDescent="0.25">
      <c r="U185" s="135"/>
      <c r="V185" s="135"/>
      <c r="W185" s="135"/>
      <c r="X185" s="135"/>
      <c r="Y185" s="188"/>
      <c r="Z185" s="135"/>
      <c r="AA185" s="135"/>
    </row>
    <row r="186" spans="21:27" s="23" customFormat="1" x14ac:dyDescent="0.25">
      <c r="U186" s="135"/>
      <c r="V186" s="135"/>
      <c r="W186" s="135"/>
      <c r="X186" s="135"/>
      <c r="Y186" s="188"/>
      <c r="Z186" s="135"/>
      <c r="AA186" s="135"/>
    </row>
    <row r="187" spans="21:27" s="23" customFormat="1" x14ac:dyDescent="0.25">
      <c r="U187" s="135"/>
      <c r="V187" s="135"/>
      <c r="W187" s="135"/>
      <c r="X187" s="135"/>
      <c r="Y187" s="188"/>
      <c r="Z187" s="135"/>
      <c r="AA187" s="135"/>
    </row>
    <row r="188" spans="21:27" s="23" customFormat="1" x14ac:dyDescent="0.25">
      <c r="U188" s="135"/>
      <c r="V188" s="135"/>
      <c r="W188" s="135"/>
      <c r="X188" s="135"/>
      <c r="Y188" s="188"/>
      <c r="Z188" s="135"/>
      <c r="AA188" s="135"/>
    </row>
    <row r="189" spans="21:27" s="23" customFormat="1" x14ac:dyDescent="0.25">
      <c r="U189" s="135"/>
      <c r="V189" s="135"/>
      <c r="W189" s="135"/>
      <c r="X189" s="135"/>
      <c r="Y189" s="188"/>
      <c r="Z189" s="135"/>
      <c r="AA189" s="135"/>
    </row>
    <row r="190" spans="21:27" s="23" customFormat="1" x14ac:dyDescent="0.25">
      <c r="U190" s="135"/>
      <c r="V190" s="135"/>
      <c r="W190" s="135"/>
      <c r="X190" s="135"/>
      <c r="Y190" s="188"/>
      <c r="Z190" s="135"/>
      <c r="AA190" s="135"/>
    </row>
    <row r="191" spans="21:27" s="23" customFormat="1" x14ac:dyDescent="0.25">
      <c r="U191" s="135"/>
      <c r="V191" s="135"/>
      <c r="W191" s="135"/>
      <c r="X191" s="135"/>
      <c r="Y191" s="188"/>
      <c r="Z191" s="135"/>
      <c r="AA191" s="135"/>
    </row>
    <row r="192" spans="21:27" s="23" customFormat="1" x14ac:dyDescent="0.25">
      <c r="U192" s="135"/>
      <c r="V192" s="135"/>
      <c r="W192" s="135"/>
      <c r="X192" s="135"/>
      <c r="Y192" s="188"/>
      <c r="Z192" s="135"/>
      <c r="AA192" s="135"/>
    </row>
    <row r="193" spans="21:27" s="23" customFormat="1" x14ac:dyDescent="0.25">
      <c r="U193" s="135"/>
      <c r="V193" s="135"/>
      <c r="W193" s="135"/>
      <c r="X193" s="135"/>
      <c r="Y193" s="188"/>
      <c r="Z193" s="135"/>
      <c r="AA193" s="135"/>
    </row>
    <row r="194" spans="21:27" s="23" customFormat="1" x14ac:dyDescent="0.25">
      <c r="U194" s="135"/>
      <c r="V194" s="135"/>
      <c r="W194" s="135"/>
      <c r="X194" s="135"/>
      <c r="Y194" s="188"/>
      <c r="Z194" s="135"/>
      <c r="AA194" s="135"/>
    </row>
    <row r="195" spans="21:27" s="23" customFormat="1" x14ac:dyDescent="0.25">
      <c r="U195" s="135"/>
      <c r="V195" s="135"/>
      <c r="W195" s="135"/>
      <c r="X195" s="135"/>
      <c r="Y195" s="188"/>
      <c r="Z195" s="135"/>
      <c r="AA195" s="135"/>
    </row>
    <row r="196" spans="21:27" s="23" customFormat="1" x14ac:dyDescent="0.25">
      <c r="U196" s="135"/>
      <c r="V196" s="135"/>
      <c r="W196" s="135"/>
      <c r="X196" s="135"/>
      <c r="Y196" s="188"/>
      <c r="Z196" s="135"/>
      <c r="AA196" s="135"/>
    </row>
    <row r="197" spans="21:27" s="23" customFormat="1" x14ac:dyDescent="0.25">
      <c r="U197" s="135"/>
      <c r="V197" s="135"/>
      <c r="W197" s="135"/>
      <c r="X197" s="135"/>
      <c r="Y197" s="188"/>
      <c r="Z197" s="135"/>
      <c r="AA197" s="135"/>
    </row>
    <row r="198" spans="21:27" s="23" customFormat="1" x14ac:dyDescent="0.25">
      <c r="U198" s="135"/>
      <c r="V198" s="135"/>
      <c r="W198" s="135"/>
      <c r="X198" s="135"/>
      <c r="Y198" s="188"/>
      <c r="Z198" s="135"/>
      <c r="AA198" s="135"/>
    </row>
    <row r="199" spans="21:27" s="23" customFormat="1" x14ac:dyDescent="0.25">
      <c r="U199" s="135"/>
      <c r="V199" s="135"/>
      <c r="W199" s="135"/>
      <c r="X199" s="135"/>
      <c r="Y199" s="188"/>
      <c r="Z199" s="135"/>
      <c r="AA199" s="135"/>
    </row>
    <row r="200" spans="21:27" s="23" customFormat="1" x14ac:dyDescent="0.25">
      <c r="U200" s="135"/>
      <c r="V200" s="135"/>
      <c r="W200" s="135"/>
      <c r="X200" s="135"/>
      <c r="Y200" s="188"/>
      <c r="Z200" s="135"/>
      <c r="AA200" s="135"/>
    </row>
    <row r="201" spans="21:27" s="23" customFormat="1" x14ac:dyDescent="0.25">
      <c r="U201" s="135"/>
      <c r="V201" s="135"/>
      <c r="W201" s="135"/>
      <c r="X201" s="135"/>
      <c r="Y201" s="188"/>
      <c r="Z201" s="135"/>
      <c r="AA201" s="135"/>
    </row>
    <row r="202" spans="21:27" s="23" customFormat="1" x14ac:dyDescent="0.25">
      <c r="U202" s="135"/>
      <c r="V202" s="135"/>
      <c r="W202" s="135"/>
      <c r="X202" s="135"/>
      <c r="Y202" s="188"/>
      <c r="Z202" s="135"/>
      <c r="AA202" s="135"/>
    </row>
    <row r="203" spans="21:27" s="23" customFormat="1" x14ac:dyDescent="0.25">
      <c r="U203" s="135"/>
      <c r="V203" s="135"/>
      <c r="W203" s="135"/>
      <c r="X203" s="135"/>
      <c r="Y203" s="188"/>
      <c r="Z203" s="135"/>
      <c r="AA203" s="135"/>
    </row>
    <row r="204" spans="21:27" s="23" customFormat="1" x14ac:dyDescent="0.25">
      <c r="U204" s="135"/>
      <c r="V204" s="135"/>
      <c r="W204" s="135"/>
      <c r="X204" s="135"/>
      <c r="Y204" s="188"/>
      <c r="Z204" s="135"/>
      <c r="AA204" s="135"/>
    </row>
    <row r="205" spans="21:27" s="23" customFormat="1" x14ac:dyDescent="0.25">
      <c r="U205" s="135"/>
      <c r="V205" s="135"/>
      <c r="W205" s="135"/>
      <c r="X205" s="135"/>
      <c r="Y205" s="188"/>
      <c r="Z205" s="135"/>
      <c r="AA205" s="135"/>
    </row>
    <row r="206" spans="21:27" s="23" customFormat="1" x14ac:dyDescent="0.25">
      <c r="U206" s="135"/>
      <c r="V206" s="135"/>
      <c r="W206" s="135"/>
      <c r="X206" s="135"/>
      <c r="Y206" s="188"/>
      <c r="Z206" s="135"/>
      <c r="AA206" s="135"/>
    </row>
    <row r="207" spans="21:27" s="23" customFormat="1" x14ac:dyDescent="0.25">
      <c r="U207" s="135"/>
      <c r="V207" s="135"/>
      <c r="W207" s="135"/>
      <c r="X207" s="135"/>
      <c r="Y207" s="188"/>
      <c r="Z207" s="135"/>
      <c r="AA207" s="135"/>
    </row>
    <row r="208" spans="21:27" s="23" customFormat="1" x14ac:dyDescent="0.25">
      <c r="U208" s="135"/>
      <c r="V208" s="135"/>
      <c r="W208" s="135"/>
      <c r="X208" s="135"/>
      <c r="Y208" s="188"/>
      <c r="Z208" s="135"/>
      <c r="AA208" s="135"/>
    </row>
    <row r="209" spans="21:27" s="23" customFormat="1" x14ac:dyDescent="0.25">
      <c r="U209" s="135"/>
      <c r="V209" s="135"/>
      <c r="W209" s="135"/>
      <c r="X209" s="135"/>
      <c r="Y209" s="188"/>
      <c r="Z209" s="135"/>
      <c r="AA209" s="135"/>
    </row>
    <row r="210" spans="21:27" s="23" customFormat="1" x14ac:dyDescent="0.25">
      <c r="U210" s="135"/>
      <c r="V210" s="135"/>
      <c r="W210" s="135"/>
      <c r="X210" s="135"/>
      <c r="Y210" s="188"/>
      <c r="Z210" s="135"/>
      <c r="AA210" s="135"/>
    </row>
    <row r="211" spans="21:27" s="23" customFormat="1" x14ac:dyDescent="0.25">
      <c r="U211" s="135"/>
      <c r="V211" s="135"/>
      <c r="W211" s="135"/>
      <c r="X211" s="135"/>
      <c r="Y211" s="188"/>
      <c r="Z211" s="135"/>
      <c r="AA211" s="135"/>
    </row>
    <row r="212" spans="21:27" s="23" customFormat="1" x14ac:dyDescent="0.25">
      <c r="U212" s="135"/>
      <c r="V212" s="135"/>
      <c r="W212" s="135"/>
      <c r="X212" s="135"/>
      <c r="Y212" s="188"/>
      <c r="Z212" s="135"/>
      <c r="AA212" s="135"/>
    </row>
    <row r="213" spans="21:27" s="23" customFormat="1" x14ac:dyDescent="0.25">
      <c r="U213" s="135"/>
      <c r="V213" s="135"/>
      <c r="W213" s="135"/>
      <c r="X213" s="135"/>
      <c r="Y213" s="188"/>
      <c r="Z213" s="135"/>
      <c r="AA213" s="135"/>
    </row>
    <row r="214" spans="21:27" s="23" customFormat="1" x14ac:dyDescent="0.25">
      <c r="U214" s="135"/>
      <c r="V214" s="135"/>
      <c r="W214" s="135"/>
      <c r="X214" s="135"/>
      <c r="Y214" s="188"/>
      <c r="Z214" s="135"/>
      <c r="AA214" s="135"/>
    </row>
    <row r="215" spans="21:27" s="23" customFormat="1" x14ac:dyDescent="0.25">
      <c r="U215" s="135"/>
      <c r="V215" s="135"/>
      <c r="W215" s="135"/>
      <c r="X215" s="135"/>
      <c r="Y215" s="188"/>
      <c r="Z215" s="135"/>
      <c r="AA215" s="135"/>
    </row>
    <row r="216" spans="21:27" s="23" customFormat="1" x14ac:dyDescent="0.25">
      <c r="U216" s="135"/>
      <c r="V216" s="135"/>
      <c r="W216" s="135"/>
      <c r="X216" s="135"/>
      <c r="Y216" s="188"/>
      <c r="Z216" s="135"/>
      <c r="AA216" s="135"/>
    </row>
    <row r="217" spans="21:27" s="23" customFormat="1" x14ac:dyDescent="0.25">
      <c r="U217" s="135"/>
      <c r="V217" s="135"/>
      <c r="W217" s="135"/>
      <c r="X217" s="135"/>
      <c r="Y217" s="188"/>
      <c r="Z217" s="135"/>
      <c r="AA217" s="135"/>
    </row>
    <row r="218" spans="21:27" s="23" customFormat="1" x14ac:dyDescent="0.25">
      <c r="U218" s="135"/>
      <c r="V218" s="135"/>
      <c r="W218" s="135"/>
      <c r="X218" s="135"/>
      <c r="Y218" s="188"/>
      <c r="Z218" s="135"/>
      <c r="AA218" s="135"/>
    </row>
    <row r="219" spans="21:27" s="23" customFormat="1" x14ac:dyDescent="0.25">
      <c r="U219" s="135"/>
      <c r="V219" s="135"/>
      <c r="W219" s="135"/>
      <c r="X219" s="135"/>
      <c r="Y219" s="188"/>
      <c r="Z219" s="135"/>
      <c r="AA219" s="135"/>
    </row>
    <row r="220" spans="21:27" s="23" customFormat="1" x14ac:dyDescent="0.25">
      <c r="U220" s="135"/>
      <c r="V220" s="135"/>
      <c r="W220" s="135"/>
      <c r="X220" s="135"/>
      <c r="Y220" s="188"/>
      <c r="Z220" s="135"/>
      <c r="AA220" s="135"/>
    </row>
    <row r="221" spans="21:27" s="23" customFormat="1" x14ac:dyDescent="0.25">
      <c r="U221" s="135"/>
      <c r="V221" s="135"/>
      <c r="W221" s="135"/>
      <c r="X221" s="135"/>
      <c r="Y221" s="188"/>
      <c r="Z221" s="135"/>
      <c r="AA221" s="135"/>
    </row>
    <row r="222" spans="21:27" s="23" customFormat="1" x14ac:dyDescent="0.25">
      <c r="U222" s="135"/>
      <c r="V222" s="135"/>
      <c r="W222" s="135"/>
      <c r="X222" s="135"/>
      <c r="Y222" s="188"/>
      <c r="Z222" s="135"/>
      <c r="AA222" s="135"/>
    </row>
    <row r="223" spans="21:27" s="23" customFormat="1" x14ac:dyDescent="0.25">
      <c r="U223" s="135"/>
      <c r="V223" s="135"/>
      <c r="W223" s="135"/>
      <c r="X223" s="135"/>
      <c r="Y223" s="188"/>
      <c r="Z223" s="135"/>
      <c r="AA223" s="135"/>
    </row>
    <row r="224" spans="21:27" s="23" customFormat="1" x14ac:dyDescent="0.25">
      <c r="U224" s="135"/>
      <c r="V224" s="135"/>
      <c r="W224" s="135"/>
      <c r="X224" s="135"/>
      <c r="Y224" s="188"/>
      <c r="Z224" s="135"/>
      <c r="AA224" s="135"/>
    </row>
    <row r="225" spans="21:27" s="23" customFormat="1" x14ac:dyDescent="0.25">
      <c r="U225" s="135"/>
      <c r="V225" s="135"/>
      <c r="W225" s="135"/>
      <c r="X225" s="135"/>
      <c r="Y225" s="188"/>
      <c r="Z225" s="135"/>
      <c r="AA225" s="135"/>
    </row>
    <row r="226" spans="21:27" s="23" customFormat="1" x14ac:dyDescent="0.25">
      <c r="U226" s="135"/>
      <c r="V226" s="135"/>
      <c r="W226" s="135"/>
      <c r="X226" s="135"/>
      <c r="Y226" s="188"/>
      <c r="Z226" s="135"/>
      <c r="AA226" s="135"/>
    </row>
    <row r="227" spans="21:27" s="23" customFormat="1" x14ac:dyDescent="0.25">
      <c r="U227" s="135"/>
      <c r="V227" s="135"/>
      <c r="W227" s="135"/>
      <c r="X227" s="135"/>
      <c r="Y227" s="188"/>
      <c r="Z227" s="135"/>
      <c r="AA227" s="135"/>
    </row>
    <row r="228" spans="21:27" s="23" customFormat="1" x14ac:dyDescent="0.25">
      <c r="U228" s="135"/>
      <c r="V228" s="135"/>
      <c r="W228" s="135"/>
      <c r="X228" s="135"/>
      <c r="Y228" s="188"/>
      <c r="Z228" s="135"/>
      <c r="AA228" s="135"/>
    </row>
    <row r="229" spans="21:27" s="23" customFormat="1" x14ac:dyDescent="0.25">
      <c r="U229" s="135"/>
      <c r="V229" s="135"/>
      <c r="W229" s="135"/>
      <c r="X229" s="135"/>
      <c r="Y229" s="188"/>
      <c r="Z229" s="135"/>
      <c r="AA229" s="135"/>
    </row>
    <row r="230" spans="21:27" s="23" customFormat="1" x14ac:dyDescent="0.25">
      <c r="U230" s="135"/>
      <c r="V230" s="135"/>
      <c r="W230" s="135"/>
      <c r="X230" s="135"/>
      <c r="Y230" s="188"/>
      <c r="Z230" s="135"/>
      <c r="AA230" s="135"/>
    </row>
    <row r="231" spans="21:27" s="23" customFormat="1" x14ac:dyDescent="0.25">
      <c r="U231" s="135"/>
      <c r="V231" s="135"/>
      <c r="W231" s="135"/>
      <c r="X231" s="135"/>
      <c r="Y231" s="188"/>
      <c r="Z231" s="135"/>
      <c r="AA231" s="135"/>
    </row>
    <row r="232" spans="21:27" s="23" customFormat="1" x14ac:dyDescent="0.25">
      <c r="U232" s="135"/>
      <c r="V232" s="135"/>
      <c r="W232" s="135"/>
      <c r="X232" s="135"/>
      <c r="Y232" s="188"/>
      <c r="Z232" s="135"/>
      <c r="AA232" s="135"/>
    </row>
    <row r="233" spans="21:27" s="23" customFormat="1" x14ac:dyDescent="0.25">
      <c r="U233" s="135"/>
      <c r="V233" s="135"/>
      <c r="W233" s="135"/>
      <c r="X233" s="135"/>
      <c r="Y233" s="188"/>
      <c r="Z233" s="135"/>
      <c r="AA233" s="135"/>
    </row>
    <row r="234" spans="21:27" s="23" customFormat="1" x14ac:dyDescent="0.25">
      <c r="U234" s="135"/>
      <c r="V234" s="135"/>
      <c r="W234" s="135"/>
      <c r="X234" s="135"/>
      <c r="Y234" s="188"/>
      <c r="Z234" s="135"/>
      <c r="AA234" s="135"/>
    </row>
    <row r="235" spans="21:27" s="23" customFormat="1" x14ac:dyDescent="0.25">
      <c r="U235" s="135"/>
      <c r="V235" s="135"/>
      <c r="W235" s="135"/>
      <c r="X235" s="135"/>
      <c r="Y235" s="188"/>
      <c r="Z235" s="135"/>
      <c r="AA235" s="135"/>
    </row>
    <row r="236" spans="21:27" s="23" customFormat="1" x14ac:dyDescent="0.25">
      <c r="U236" s="135"/>
      <c r="V236" s="135"/>
      <c r="W236" s="135"/>
      <c r="X236" s="135"/>
      <c r="Y236" s="188"/>
      <c r="Z236" s="135"/>
      <c r="AA236" s="135"/>
    </row>
    <row r="237" spans="21:27" s="23" customFormat="1" x14ac:dyDescent="0.25">
      <c r="U237" s="135"/>
      <c r="V237" s="135"/>
      <c r="W237" s="135"/>
      <c r="X237" s="135"/>
      <c r="Y237" s="188"/>
      <c r="Z237" s="135"/>
      <c r="AA237" s="135"/>
    </row>
    <row r="238" spans="21:27" s="23" customFormat="1" x14ac:dyDescent="0.25">
      <c r="U238" s="135"/>
      <c r="V238" s="135"/>
      <c r="W238" s="135"/>
      <c r="X238" s="135"/>
      <c r="Y238" s="188"/>
      <c r="Z238" s="135"/>
      <c r="AA238" s="135"/>
    </row>
    <row r="239" spans="21:27" s="23" customFormat="1" x14ac:dyDescent="0.25">
      <c r="U239" s="135"/>
      <c r="V239" s="135"/>
      <c r="W239" s="135"/>
      <c r="X239" s="135"/>
      <c r="Y239" s="188"/>
      <c r="Z239" s="135"/>
      <c r="AA239" s="135"/>
    </row>
    <row r="240" spans="21:27" s="23" customFormat="1" x14ac:dyDescent="0.25">
      <c r="U240" s="135"/>
      <c r="V240" s="135"/>
      <c r="W240" s="135"/>
      <c r="X240" s="135"/>
      <c r="Y240" s="188"/>
      <c r="Z240" s="135"/>
      <c r="AA240" s="135"/>
    </row>
    <row r="241" spans="21:27" s="23" customFormat="1" x14ac:dyDescent="0.25">
      <c r="U241" s="135"/>
      <c r="V241" s="135"/>
      <c r="W241" s="135"/>
      <c r="X241" s="135"/>
      <c r="Y241" s="188"/>
      <c r="Z241" s="135"/>
      <c r="AA241" s="135"/>
    </row>
    <row r="242" spans="21:27" s="23" customFormat="1" x14ac:dyDescent="0.25">
      <c r="U242" s="135"/>
      <c r="V242" s="135"/>
      <c r="W242" s="135"/>
      <c r="X242" s="135"/>
      <c r="Y242" s="188"/>
      <c r="Z242" s="135"/>
      <c r="AA242" s="135"/>
    </row>
    <row r="243" spans="21:27" s="23" customFormat="1" x14ac:dyDescent="0.25">
      <c r="U243" s="135"/>
      <c r="V243" s="135"/>
      <c r="W243" s="135"/>
      <c r="X243" s="135"/>
      <c r="Y243" s="188"/>
      <c r="Z243" s="135"/>
      <c r="AA243" s="135"/>
    </row>
    <row r="244" spans="21:27" s="23" customFormat="1" x14ac:dyDescent="0.25">
      <c r="U244" s="135"/>
      <c r="V244" s="135"/>
      <c r="W244" s="135"/>
      <c r="X244" s="135"/>
      <c r="Y244" s="188"/>
      <c r="Z244" s="135"/>
      <c r="AA244" s="135"/>
    </row>
    <row r="245" spans="21:27" s="23" customFormat="1" x14ac:dyDescent="0.25">
      <c r="U245" s="135"/>
      <c r="V245" s="135"/>
      <c r="W245" s="135"/>
      <c r="X245" s="135"/>
      <c r="Y245" s="188"/>
      <c r="Z245" s="135"/>
      <c r="AA245" s="135"/>
    </row>
    <row r="246" spans="21:27" s="23" customFormat="1" x14ac:dyDescent="0.25">
      <c r="U246" s="135"/>
      <c r="V246" s="135"/>
      <c r="W246" s="135"/>
      <c r="X246" s="135"/>
      <c r="Y246" s="188"/>
      <c r="Z246" s="135"/>
      <c r="AA246" s="135"/>
    </row>
    <row r="247" spans="21:27" s="23" customFormat="1" x14ac:dyDescent="0.25">
      <c r="U247" s="135"/>
      <c r="V247" s="135"/>
      <c r="W247" s="135"/>
      <c r="X247" s="135"/>
      <c r="Y247" s="188"/>
      <c r="Z247" s="135"/>
      <c r="AA247" s="135"/>
    </row>
    <row r="248" spans="21:27" s="23" customFormat="1" x14ac:dyDescent="0.25">
      <c r="U248" s="135"/>
      <c r="V248" s="135"/>
      <c r="W248" s="135"/>
      <c r="X248" s="135"/>
      <c r="Y248" s="188"/>
      <c r="Z248" s="135"/>
      <c r="AA248" s="135"/>
    </row>
    <row r="249" spans="21:27" s="23" customFormat="1" x14ac:dyDescent="0.25">
      <c r="U249" s="135"/>
      <c r="V249" s="135"/>
      <c r="W249" s="135"/>
      <c r="X249" s="135"/>
      <c r="Y249" s="188"/>
      <c r="Z249" s="135"/>
      <c r="AA249" s="135"/>
    </row>
    <row r="250" spans="21:27" s="23" customFormat="1" x14ac:dyDescent="0.25">
      <c r="U250" s="135"/>
      <c r="V250" s="135"/>
      <c r="W250" s="135"/>
      <c r="X250" s="135"/>
      <c r="Y250" s="188"/>
      <c r="Z250" s="135"/>
      <c r="AA250" s="135"/>
    </row>
    <row r="251" spans="21:27" s="23" customFormat="1" x14ac:dyDescent="0.25">
      <c r="U251" s="135"/>
      <c r="V251" s="135"/>
      <c r="W251" s="135"/>
      <c r="X251" s="135"/>
      <c r="Y251" s="188"/>
      <c r="Z251" s="135"/>
      <c r="AA251" s="135"/>
    </row>
    <row r="252" spans="21:27" s="23" customFormat="1" x14ac:dyDescent="0.25">
      <c r="U252" s="135"/>
      <c r="V252" s="135"/>
      <c r="W252" s="135"/>
      <c r="X252" s="135"/>
      <c r="Y252" s="188"/>
      <c r="Z252" s="135"/>
      <c r="AA252" s="135"/>
    </row>
    <row r="253" spans="21:27" s="23" customFormat="1" x14ac:dyDescent="0.25">
      <c r="U253" s="135"/>
      <c r="V253" s="135"/>
      <c r="W253" s="135"/>
      <c r="X253" s="135"/>
      <c r="Y253" s="188"/>
      <c r="Z253" s="135"/>
      <c r="AA253" s="135"/>
    </row>
    <row r="254" spans="21:27" s="23" customFormat="1" x14ac:dyDescent="0.25">
      <c r="U254" s="135"/>
      <c r="V254" s="135"/>
      <c r="W254" s="135"/>
      <c r="X254" s="135"/>
      <c r="Y254" s="188"/>
      <c r="Z254" s="135"/>
      <c r="AA254" s="135"/>
    </row>
    <row r="255" spans="21:27" s="23" customFormat="1" x14ac:dyDescent="0.25">
      <c r="U255" s="135"/>
      <c r="V255" s="135"/>
      <c r="W255" s="135"/>
      <c r="X255" s="135"/>
      <c r="Y255" s="188"/>
      <c r="Z255" s="135"/>
      <c r="AA255" s="135"/>
    </row>
    <row r="256" spans="21:27" s="23" customFormat="1" x14ac:dyDescent="0.25">
      <c r="U256" s="135"/>
      <c r="V256" s="135"/>
      <c r="W256" s="135"/>
      <c r="X256" s="135"/>
      <c r="Y256" s="188"/>
      <c r="Z256" s="135"/>
      <c r="AA256" s="135"/>
    </row>
    <row r="257" spans="21:27" s="23" customFormat="1" x14ac:dyDescent="0.25">
      <c r="U257" s="135"/>
      <c r="V257" s="135"/>
      <c r="W257" s="135"/>
      <c r="X257" s="135"/>
      <c r="Y257" s="188"/>
      <c r="Z257" s="135"/>
      <c r="AA257" s="135"/>
    </row>
    <row r="258" spans="21:27" s="23" customFormat="1" x14ac:dyDescent="0.25">
      <c r="U258" s="135"/>
      <c r="V258" s="135"/>
      <c r="W258" s="135"/>
      <c r="X258" s="135"/>
      <c r="Y258" s="188"/>
      <c r="Z258" s="135"/>
      <c r="AA258" s="135"/>
    </row>
    <row r="259" spans="21:27" s="23" customFormat="1" x14ac:dyDescent="0.25">
      <c r="U259" s="135"/>
      <c r="V259" s="135"/>
      <c r="W259" s="135"/>
      <c r="X259" s="135"/>
      <c r="Y259" s="188"/>
      <c r="Z259" s="135"/>
      <c r="AA259" s="135"/>
    </row>
    <row r="260" spans="21:27" s="23" customFormat="1" x14ac:dyDescent="0.25">
      <c r="U260" s="135"/>
      <c r="V260" s="135"/>
      <c r="W260" s="135"/>
      <c r="X260" s="135"/>
      <c r="Y260" s="188"/>
      <c r="Z260" s="135"/>
      <c r="AA260" s="135"/>
    </row>
    <row r="261" spans="21:27" s="23" customFormat="1" x14ac:dyDescent="0.25">
      <c r="U261" s="135"/>
      <c r="V261" s="135"/>
      <c r="W261" s="135"/>
      <c r="X261" s="135"/>
      <c r="Y261" s="188"/>
      <c r="Z261" s="135"/>
      <c r="AA261" s="135"/>
    </row>
    <row r="262" spans="21:27" s="23" customFormat="1" x14ac:dyDescent="0.25">
      <c r="U262" s="135"/>
      <c r="V262" s="135"/>
      <c r="W262" s="135"/>
      <c r="X262" s="135"/>
      <c r="Y262" s="188"/>
      <c r="Z262" s="135"/>
      <c r="AA262" s="135"/>
    </row>
    <row r="263" spans="21:27" s="23" customFormat="1" x14ac:dyDescent="0.25">
      <c r="U263" s="135"/>
      <c r="V263" s="135"/>
      <c r="W263" s="135"/>
      <c r="X263" s="135"/>
      <c r="Y263" s="188"/>
      <c r="Z263" s="135"/>
      <c r="AA263" s="135"/>
    </row>
    <row r="264" spans="21:27" s="23" customFormat="1" x14ac:dyDescent="0.25">
      <c r="U264" s="135"/>
      <c r="V264" s="135"/>
      <c r="W264" s="135"/>
      <c r="X264" s="135"/>
      <c r="Y264" s="188"/>
      <c r="Z264" s="135"/>
      <c r="AA264" s="135"/>
    </row>
    <row r="265" spans="21:27" s="23" customFormat="1" x14ac:dyDescent="0.25">
      <c r="U265" s="135"/>
      <c r="V265" s="135"/>
      <c r="W265" s="135"/>
      <c r="X265" s="135"/>
      <c r="Y265" s="188"/>
      <c r="Z265" s="135"/>
      <c r="AA265" s="135"/>
    </row>
    <row r="266" spans="21:27" s="23" customFormat="1" x14ac:dyDescent="0.25">
      <c r="U266" s="135"/>
      <c r="V266" s="135"/>
      <c r="W266" s="135"/>
      <c r="X266" s="135"/>
      <c r="Y266" s="188"/>
      <c r="Z266" s="135"/>
      <c r="AA266" s="135"/>
    </row>
    <row r="267" spans="21:27" s="23" customFormat="1" x14ac:dyDescent="0.25">
      <c r="U267" s="135"/>
      <c r="V267" s="135"/>
      <c r="W267" s="135"/>
      <c r="X267" s="135"/>
      <c r="Y267" s="188"/>
      <c r="Z267" s="135"/>
      <c r="AA267" s="135"/>
    </row>
    <row r="268" spans="21:27" s="23" customFormat="1" x14ac:dyDescent="0.25">
      <c r="U268" s="135"/>
      <c r="V268" s="135"/>
      <c r="W268" s="135"/>
      <c r="X268" s="135"/>
      <c r="Y268" s="188"/>
      <c r="Z268" s="135"/>
      <c r="AA268" s="135"/>
    </row>
    <row r="269" spans="21:27" s="23" customFormat="1" x14ac:dyDescent="0.25">
      <c r="U269" s="135"/>
      <c r="V269" s="135"/>
      <c r="W269" s="135"/>
      <c r="X269" s="135"/>
      <c r="Y269" s="188"/>
      <c r="Z269" s="135"/>
      <c r="AA269" s="135"/>
    </row>
    <row r="270" spans="21:27" s="23" customFormat="1" x14ac:dyDescent="0.25">
      <c r="U270" s="135"/>
      <c r="V270" s="135"/>
      <c r="W270" s="135"/>
      <c r="X270" s="135"/>
      <c r="Y270" s="188"/>
      <c r="Z270" s="135"/>
      <c r="AA270" s="135"/>
    </row>
    <row r="271" spans="21:27" s="23" customFormat="1" x14ac:dyDescent="0.25">
      <c r="U271" s="135"/>
      <c r="V271" s="135"/>
      <c r="W271" s="135"/>
      <c r="X271" s="135"/>
      <c r="Y271" s="188"/>
      <c r="Z271" s="135"/>
      <c r="AA271" s="135"/>
    </row>
    <row r="272" spans="21:27" s="23" customFormat="1" x14ac:dyDescent="0.25">
      <c r="U272" s="135"/>
      <c r="V272" s="135"/>
      <c r="W272" s="135"/>
      <c r="X272" s="135"/>
      <c r="Y272" s="188"/>
      <c r="Z272" s="135"/>
      <c r="AA272" s="135"/>
    </row>
    <row r="273" spans="21:27" s="23" customFormat="1" x14ac:dyDescent="0.25">
      <c r="U273" s="135"/>
      <c r="V273" s="135"/>
      <c r="W273" s="135"/>
      <c r="X273" s="135"/>
      <c r="Y273" s="188"/>
      <c r="Z273" s="135"/>
      <c r="AA273" s="135"/>
    </row>
    <row r="274" spans="21:27" s="23" customFormat="1" x14ac:dyDescent="0.25">
      <c r="U274" s="135"/>
      <c r="V274" s="135"/>
      <c r="W274" s="135"/>
      <c r="X274" s="135"/>
      <c r="Y274" s="188"/>
      <c r="Z274" s="135"/>
      <c r="AA274" s="135"/>
    </row>
    <row r="275" spans="21:27" s="23" customFormat="1" x14ac:dyDescent="0.25">
      <c r="U275" s="135"/>
      <c r="V275" s="135"/>
      <c r="W275" s="135"/>
      <c r="X275" s="135"/>
      <c r="Y275" s="188"/>
      <c r="Z275" s="135"/>
      <c r="AA275" s="135"/>
    </row>
    <row r="276" spans="21:27" s="23" customFormat="1" x14ac:dyDescent="0.25">
      <c r="U276" s="135"/>
      <c r="V276" s="135"/>
      <c r="W276" s="135"/>
      <c r="X276" s="135"/>
      <c r="Y276" s="188"/>
      <c r="Z276" s="135"/>
      <c r="AA276" s="135"/>
    </row>
    <row r="277" spans="21:27" s="23" customFormat="1" x14ac:dyDescent="0.25">
      <c r="U277" s="135"/>
      <c r="V277" s="135"/>
      <c r="W277" s="135"/>
      <c r="X277" s="135"/>
      <c r="Y277" s="188"/>
      <c r="Z277" s="135"/>
      <c r="AA277" s="135"/>
    </row>
    <row r="278" spans="21:27" s="23" customFormat="1" x14ac:dyDescent="0.25">
      <c r="U278" s="135"/>
      <c r="V278" s="135"/>
      <c r="W278" s="135"/>
      <c r="X278" s="135"/>
      <c r="Y278" s="188"/>
      <c r="Z278" s="135"/>
      <c r="AA278" s="135"/>
    </row>
    <row r="279" spans="21:27" s="23" customFormat="1" x14ac:dyDescent="0.25">
      <c r="U279" s="135"/>
      <c r="V279" s="135"/>
      <c r="W279" s="135"/>
      <c r="X279" s="135"/>
      <c r="Y279" s="188"/>
      <c r="Z279" s="135"/>
      <c r="AA279" s="135"/>
    </row>
    <row r="280" spans="21:27" s="23" customFormat="1" x14ac:dyDescent="0.25">
      <c r="U280" s="135"/>
      <c r="V280" s="135"/>
      <c r="W280" s="135"/>
      <c r="X280" s="135"/>
      <c r="Y280" s="188"/>
      <c r="Z280" s="135"/>
      <c r="AA280" s="135"/>
    </row>
    <row r="281" spans="21:27" s="23" customFormat="1" x14ac:dyDescent="0.25">
      <c r="U281" s="135"/>
      <c r="V281" s="135"/>
      <c r="W281" s="135"/>
      <c r="X281" s="135"/>
      <c r="Y281" s="188"/>
      <c r="Z281" s="135"/>
      <c r="AA281" s="135"/>
    </row>
    <row r="282" spans="21:27" s="23" customFormat="1" x14ac:dyDescent="0.25">
      <c r="U282" s="135"/>
      <c r="V282" s="135"/>
      <c r="W282" s="135"/>
      <c r="X282" s="135"/>
      <c r="Y282" s="188"/>
      <c r="Z282" s="135"/>
      <c r="AA282" s="135"/>
    </row>
    <row r="283" spans="21:27" s="23" customFormat="1" x14ac:dyDescent="0.25">
      <c r="U283" s="135"/>
      <c r="V283" s="135"/>
      <c r="W283" s="135"/>
      <c r="X283" s="135"/>
      <c r="Y283" s="188"/>
      <c r="Z283" s="135"/>
      <c r="AA283" s="135"/>
    </row>
    <row r="284" spans="21:27" s="23" customFormat="1" x14ac:dyDescent="0.25">
      <c r="U284" s="135"/>
      <c r="V284" s="135"/>
      <c r="W284" s="135"/>
      <c r="X284" s="135"/>
      <c r="Y284" s="188"/>
      <c r="Z284" s="135"/>
      <c r="AA284" s="135"/>
    </row>
    <row r="285" spans="21:27" s="23" customFormat="1" x14ac:dyDescent="0.25">
      <c r="U285" s="135"/>
      <c r="V285" s="135"/>
      <c r="W285" s="135"/>
      <c r="X285" s="135"/>
      <c r="Y285" s="188"/>
      <c r="Z285" s="135"/>
      <c r="AA285" s="135"/>
    </row>
    <row r="286" spans="21:27" s="23" customFormat="1" x14ac:dyDescent="0.25">
      <c r="U286" s="135"/>
      <c r="V286" s="135"/>
      <c r="W286" s="135"/>
      <c r="X286" s="135"/>
      <c r="Y286" s="188"/>
      <c r="Z286" s="135"/>
      <c r="AA286" s="135"/>
    </row>
    <row r="287" spans="21:27" s="23" customFormat="1" x14ac:dyDescent="0.25">
      <c r="U287" s="135"/>
      <c r="V287" s="135"/>
      <c r="W287" s="135"/>
      <c r="X287" s="135"/>
      <c r="Y287" s="188"/>
      <c r="Z287" s="135"/>
      <c r="AA287" s="135"/>
    </row>
    <row r="288" spans="21:27" s="23" customFormat="1" x14ac:dyDescent="0.25">
      <c r="U288" s="135"/>
      <c r="V288" s="135"/>
      <c r="W288" s="135"/>
      <c r="X288" s="135"/>
      <c r="Y288" s="188"/>
      <c r="Z288" s="135"/>
      <c r="AA288" s="135"/>
    </row>
    <row r="289" spans="21:27" s="23" customFormat="1" x14ac:dyDescent="0.25">
      <c r="U289" s="135"/>
      <c r="V289" s="135"/>
      <c r="W289" s="135"/>
      <c r="X289" s="135"/>
      <c r="Y289" s="188"/>
      <c r="Z289" s="135"/>
      <c r="AA289" s="135"/>
    </row>
    <row r="290" spans="21:27" s="23" customFormat="1" x14ac:dyDescent="0.25">
      <c r="U290" s="135"/>
      <c r="V290" s="135"/>
      <c r="W290" s="135"/>
      <c r="X290" s="135"/>
      <c r="Y290" s="188"/>
      <c r="Z290" s="135"/>
      <c r="AA290" s="135"/>
    </row>
    <row r="291" spans="21:27" s="23" customFormat="1" x14ac:dyDescent="0.25">
      <c r="U291" s="135"/>
      <c r="V291" s="135"/>
      <c r="W291" s="135"/>
      <c r="X291" s="135"/>
      <c r="Y291" s="188"/>
      <c r="Z291" s="135"/>
      <c r="AA291" s="135"/>
    </row>
    <row r="292" spans="21:27" s="23" customFormat="1" x14ac:dyDescent="0.25">
      <c r="U292" s="135"/>
      <c r="V292" s="135"/>
      <c r="W292" s="135"/>
      <c r="X292" s="135"/>
      <c r="Y292" s="188"/>
      <c r="Z292" s="135"/>
      <c r="AA292" s="135"/>
    </row>
    <row r="293" spans="21:27" s="23" customFormat="1" x14ac:dyDescent="0.25">
      <c r="U293" s="135"/>
      <c r="V293" s="135"/>
      <c r="W293" s="135"/>
      <c r="X293" s="135"/>
      <c r="Y293" s="188"/>
      <c r="Z293" s="135"/>
      <c r="AA293" s="135"/>
    </row>
    <row r="294" spans="21:27" s="23" customFormat="1" x14ac:dyDescent="0.25">
      <c r="U294" s="135"/>
      <c r="V294" s="135"/>
      <c r="W294" s="135"/>
      <c r="X294" s="135"/>
      <c r="Y294" s="188"/>
      <c r="Z294" s="135"/>
      <c r="AA294" s="135"/>
    </row>
    <row r="295" spans="21:27" s="23" customFormat="1" x14ac:dyDescent="0.25">
      <c r="U295" s="135"/>
      <c r="V295" s="135"/>
      <c r="W295" s="135"/>
      <c r="X295" s="135"/>
      <c r="Y295" s="188"/>
      <c r="Z295" s="135"/>
      <c r="AA295" s="135"/>
    </row>
    <row r="296" spans="21:27" s="23" customFormat="1" x14ac:dyDescent="0.25">
      <c r="U296" s="135"/>
      <c r="V296" s="135"/>
      <c r="W296" s="135"/>
      <c r="X296" s="135"/>
      <c r="Y296" s="188"/>
      <c r="Z296" s="135"/>
      <c r="AA296" s="135"/>
    </row>
    <row r="297" spans="21:27" s="23" customFormat="1" x14ac:dyDescent="0.25">
      <c r="U297" s="135"/>
      <c r="V297" s="135"/>
      <c r="W297" s="135"/>
      <c r="X297" s="135"/>
      <c r="Y297" s="188"/>
      <c r="Z297" s="135"/>
      <c r="AA297" s="135"/>
    </row>
    <row r="298" spans="21:27" s="23" customFormat="1" x14ac:dyDescent="0.25">
      <c r="U298" s="135"/>
      <c r="V298" s="135"/>
      <c r="W298" s="135"/>
      <c r="X298" s="135"/>
      <c r="Y298" s="188"/>
      <c r="Z298" s="135"/>
      <c r="AA298" s="135"/>
    </row>
    <row r="299" spans="21:27" s="23" customFormat="1" x14ac:dyDescent="0.25">
      <c r="U299" s="135"/>
      <c r="V299" s="135"/>
      <c r="W299" s="135"/>
      <c r="X299" s="135"/>
      <c r="Y299" s="188"/>
      <c r="Z299" s="135"/>
      <c r="AA299" s="135"/>
    </row>
    <row r="300" spans="21:27" s="23" customFormat="1" x14ac:dyDescent="0.25">
      <c r="U300" s="135"/>
      <c r="V300" s="135"/>
      <c r="W300" s="135"/>
      <c r="X300" s="135"/>
      <c r="Y300" s="188"/>
      <c r="Z300" s="135"/>
      <c r="AA300" s="135"/>
    </row>
    <row r="301" spans="21:27" s="23" customFormat="1" x14ac:dyDescent="0.25">
      <c r="U301" s="135"/>
      <c r="V301" s="135"/>
      <c r="W301" s="135"/>
      <c r="X301" s="135"/>
      <c r="Y301" s="188"/>
      <c r="Z301" s="135"/>
      <c r="AA301" s="135"/>
    </row>
    <row r="302" spans="21:27" s="23" customFormat="1" x14ac:dyDescent="0.25">
      <c r="U302" s="135"/>
      <c r="V302" s="135"/>
      <c r="W302" s="135"/>
      <c r="X302" s="135"/>
      <c r="Y302" s="188"/>
      <c r="Z302" s="135"/>
      <c r="AA302" s="135"/>
    </row>
    <row r="303" spans="21:27" s="23" customFormat="1" x14ac:dyDescent="0.25">
      <c r="U303" s="135"/>
      <c r="V303" s="135"/>
      <c r="W303" s="135"/>
      <c r="X303" s="135"/>
      <c r="Y303" s="188"/>
      <c r="Z303" s="135"/>
      <c r="AA303" s="135"/>
    </row>
    <row r="304" spans="21:27" s="23" customFormat="1" x14ac:dyDescent="0.25">
      <c r="U304" s="135"/>
      <c r="V304" s="135"/>
      <c r="W304" s="135"/>
      <c r="X304" s="135"/>
      <c r="Y304" s="188"/>
      <c r="Z304" s="135"/>
      <c r="AA304" s="135"/>
    </row>
    <row r="305" spans="21:27" s="23" customFormat="1" x14ac:dyDescent="0.25">
      <c r="U305" s="135"/>
      <c r="V305" s="135"/>
      <c r="W305" s="135"/>
      <c r="X305" s="135"/>
      <c r="Y305" s="188"/>
      <c r="Z305" s="135"/>
      <c r="AA305" s="135"/>
    </row>
    <row r="306" spans="21:27" s="23" customFormat="1" x14ac:dyDescent="0.25">
      <c r="U306" s="135"/>
      <c r="V306" s="135"/>
      <c r="W306" s="135"/>
      <c r="X306" s="135"/>
      <c r="Y306" s="188"/>
      <c r="Z306" s="135"/>
      <c r="AA306" s="135"/>
    </row>
    <row r="307" spans="21:27" s="23" customFormat="1" x14ac:dyDescent="0.25">
      <c r="U307" s="135"/>
      <c r="V307" s="135"/>
      <c r="W307" s="135"/>
      <c r="X307" s="135"/>
      <c r="Y307" s="188"/>
      <c r="Z307" s="135"/>
      <c r="AA307" s="135"/>
    </row>
    <row r="308" spans="21:27" s="23" customFormat="1" x14ac:dyDescent="0.25">
      <c r="U308" s="135"/>
      <c r="V308" s="135"/>
      <c r="W308" s="135"/>
      <c r="X308" s="135"/>
      <c r="Y308" s="188"/>
      <c r="Z308" s="135"/>
      <c r="AA308" s="135"/>
    </row>
    <row r="309" spans="21:27" s="23" customFormat="1" x14ac:dyDescent="0.25">
      <c r="U309" s="135"/>
      <c r="V309" s="135"/>
      <c r="W309" s="135"/>
      <c r="X309" s="135"/>
      <c r="Y309" s="188"/>
      <c r="Z309" s="135"/>
      <c r="AA309" s="135"/>
    </row>
    <row r="310" spans="21:27" s="23" customFormat="1" x14ac:dyDescent="0.25">
      <c r="U310" s="135"/>
      <c r="V310" s="135"/>
      <c r="W310" s="135"/>
      <c r="X310" s="135"/>
      <c r="Y310" s="188"/>
      <c r="Z310" s="135"/>
      <c r="AA310" s="135"/>
    </row>
    <row r="311" spans="21:27" s="23" customFormat="1" x14ac:dyDescent="0.25">
      <c r="U311" s="135"/>
      <c r="V311" s="135"/>
      <c r="W311" s="135"/>
      <c r="X311" s="135"/>
      <c r="Y311" s="188"/>
      <c r="Z311" s="135"/>
      <c r="AA311" s="135"/>
    </row>
    <row r="312" spans="21:27" s="23" customFormat="1" x14ac:dyDescent="0.25">
      <c r="U312" s="135"/>
      <c r="V312" s="135"/>
      <c r="W312" s="135"/>
      <c r="X312" s="135"/>
      <c r="Y312" s="188"/>
      <c r="Z312" s="135"/>
      <c r="AA312" s="135"/>
    </row>
    <row r="313" spans="21:27" s="23" customFormat="1" x14ac:dyDescent="0.25">
      <c r="U313" s="135"/>
      <c r="V313" s="135"/>
      <c r="W313" s="135"/>
      <c r="X313" s="135"/>
      <c r="Y313" s="188"/>
      <c r="Z313" s="135"/>
      <c r="AA313" s="135"/>
    </row>
    <row r="314" spans="21:27" s="23" customFormat="1" x14ac:dyDescent="0.25">
      <c r="U314" s="135"/>
      <c r="V314" s="135"/>
      <c r="W314" s="135"/>
      <c r="X314" s="135"/>
      <c r="Y314" s="188"/>
      <c r="Z314" s="135"/>
      <c r="AA314" s="135"/>
    </row>
    <row r="315" spans="21:27" s="23" customFormat="1" x14ac:dyDescent="0.25">
      <c r="U315" s="135"/>
      <c r="V315" s="135"/>
      <c r="W315" s="135"/>
      <c r="X315" s="135"/>
      <c r="Y315" s="188"/>
      <c r="Z315" s="135"/>
      <c r="AA315" s="135"/>
    </row>
    <row r="316" spans="21:27" s="23" customFormat="1" x14ac:dyDescent="0.25">
      <c r="U316" s="135"/>
      <c r="V316" s="135"/>
      <c r="W316" s="135"/>
      <c r="X316" s="135"/>
      <c r="Y316" s="188"/>
      <c r="Z316" s="135"/>
      <c r="AA316" s="135"/>
    </row>
    <row r="317" spans="21:27" s="23" customFormat="1" x14ac:dyDescent="0.25">
      <c r="U317" s="135"/>
      <c r="V317" s="135"/>
      <c r="W317" s="135"/>
      <c r="X317" s="135"/>
      <c r="Y317" s="188"/>
      <c r="Z317" s="135"/>
      <c r="AA317" s="135"/>
    </row>
    <row r="318" spans="21:27" s="23" customFormat="1" x14ac:dyDescent="0.25">
      <c r="U318" s="135"/>
      <c r="V318" s="135"/>
      <c r="W318" s="135"/>
      <c r="X318" s="135"/>
      <c r="Y318" s="188"/>
      <c r="Z318" s="135"/>
      <c r="AA318" s="135"/>
    </row>
    <row r="319" spans="21:27" s="23" customFormat="1" x14ac:dyDescent="0.25">
      <c r="U319" s="135"/>
      <c r="V319" s="135"/>
      <c r="W319" s="135"/>
      <c r="X319" s="135"/>
      <c r="Y319" s="188"/>
      <c r="Z319" s="135"/>
      <c r="AA319" s="135"/>
    </row>
    <row r="320" spans="21:27" s="23" customFormat="1" x14ac:dyDescent="0.25">
      <c r="U320" s="135"/>
      <c r="V320" s="135"/>
      <c r="W320" s="135"/>
      <c r="X320" s="135"/>
      <c r="Y320" s="188"/>
      <c r="Z320" s="135"/>
      <c r="AA320" s="135"/>
    </row>
    <row r="321" spans="21:27" s="23" customFormat="1" x14ac:dyDescent="0.25">
      <c r="U321" s="135"/>
      <c r="V321" s="135"/>
      <c r="W321" s="135"/>
      <c r="X321" s="135"/>
      <c r="Y321" s="188"/>
      <c r="Z321" s="135"/>
      <c r="AA321" s="135"/>
    </row>
    <row r="322" spans="21:27" s="23" customFormat="1" x14ac:dyDescent="0.25">
      <c r="U322" s="135"/>
      <c r="V322" s="135"/>
      <c r="W322" s="135"/>
      <c r="X322" s="135"/>
      <c r="Y322" s="188"/>
      <c r="Z322" s="135"/>
      <c r="AA322" s="135"/>
    </row>
    <row r="323" spans="21:27" s="23" customFormat="1" x14ac:dyDescent="0.25">
      <c r="U323" s="135"/>
      <c r="V323" s="135"/>
      <c r="W323" s="135"/>
      <c r="X323" s="135"/>
      <c r="Y323" s="188"/>
      <c r="Z323" s="135"/>
      <c r="AA323" s="135"/>
    </row>
    <row r="324" spans="21:27" s="23" customFormat="1" x14ac:dyDescent="0.25">
      <c r="U324" s="135"/>
      <c r="V324" s="135"/>
      <c r="W324" s="135"/>
      <c r="X324" s="135"/>
      <c r="Y324" s="188"/>
      <c r="Z324" s="135"/>
      <c r="AA324" s="135"/>
    </row>
    <row r="325" spans="21:27" s="23" customFormat="1" x14ac:dyDescent="0.25">
      <c r="U325" s="135"/>
      <c r="V325" s="135"/>
      <c r="W325" s="135"/>
      <c r="X325" s="135"/>
      <c r="Y325" s="188"/>
      <c r="Z325" s="135"/>
      <c r="AA325" s="135"/>
    </row>
    <row r="326" spans="21:27" s="23" customFormat="1" x14ac:dyDescent="0.25">
      <c r="U326" s="135"/>
      <c r="V326" s="135"/>
      <c r="W326" s="135"/>
      <c r="X326" s="135"/>
      <c r="Y326" s="188"/>
      <c r="Z326" s="135"/>
      <c r="AA326" s="135"/>
    </row>
    <row r="327" spans="21:27" s="23" customFormat="1" x14ac:dyDescent="0.25">
      <c r="U327" s="135"/>
      <c r="V327" s="135"/>
      <c r="W327" s="135"/>
      <c r="X327" s="135"/>
      <c r="Y327" s="188"/>
      <c r="Z327" s="135"/>
      <c r="AA327" s="135"/>
    </row>
    <row r="328" spans="21:27" s="23" customFormat="1" x14ac:dyDescent="0.25">
      <c r="U328" s="135"/>
      <c r="V328" s="135"/>
      <c r="W328" s="135"/>
      <c r="X328" s="135"/>
      <c r="Y328" s="188"/>
      <c r="Z328" s="135"/>
      <c r="AA328" s="135"/>
    </row>
    <row r="329" spans="21:27" s="23" customFormat="1" x14ac:dyDescent="0.25">
      <c r="U329" s="135"/>
      <c r="V329" s="135"/>
      <c r="W329" s="135"/>
      <c r="X329" s="135"/>
      <c r="Y329" s="188"/>
      <c r="Z329" s="135"/>
      <c r="AA329" s="135"/>
    </row>
    <row r="330" spans="21:27" s="23" customFormat="1" x14ac:dyDescent="0.25">
      <c r="U330" s="135"/>
      <c r="V330" s="135"/>
      <c r="W330" s="135"/>
      <c r="X330" s="135"/>
      <c r="Y330" s="188"/>
      <c r="Z330" s="135"/>
      <c r="AA330" s="135"/>
    </row>
    <row r="331" spans="21:27" s="23" customFormat="1" x14ac:dyDescent="0.25">
      <c r="U331" s="135"/>
      <c r="V331" s="135"/>
      <c r="W331" s="135"/>
      <c r="X331" s="135"/>
      <c r="Y331" s="188"/>
      <c r="Z331" s="135"/>
      <c r="AA331" s="135"/>
    </row>
    <row r="332" spans="21:27" s="23" customFormat="1" x14ac:dyDescent="0.25">
      <c r="U332" s="135"/>
      <c r="V332" s="135"/>
      <c r="W332" s="135"/>
      <c r="X332" s="135"/>
      <c r="Y332" s="188"/>
      <c r="Z332" s="135"/>
      <c r="AA332" s="135"/>
    </row>
    <row r="333" spans="21:27" s="23" customFormat="1" x14ac:dyDescent="0.25">
      <c r="U333" s="135"/>
      <c r="V333" s="135"/>
      <c r="W333" s="135"/>
      <c r="X333" s="135"/>
      <c r="Y333" s="188"/>
      <c r="Z333" s="135"/>
      <c r="AA333" s="135"/>
    </row>
    <row r="334" spans="21:27" s="23" customFormat="1" x14ac:dyDescent="0.25">
      <c r="U334" s="135"/>
      <c r="V334" s="135"/>
      <c r="W334" s="135"/>
      <c r="X334" s="135"/>
      <c r="Y334" s="188"/>
      <c r="Z334" s="135"/>
      <c r="AA334" s="135"/>
    </row>
    <row r="335" spans="21:27" s="23" customFormat="1" x14ac:dyDescent="0.25">
      <c r="U335" s="135"/>
      <c r="V335" s="135"/>
      <c r="W335" s="135"/>
      <c r="X335" s="135"/>
      <c r="Y335" s="188"/>
      <c r="Z335" s="135"/>
      <c r="AA335" s="135"/>
    </row>
    <row r="336" spans="21:27" s="23" customFormat="1" x14ac:dyDescent="0.25">
      <c r="U336" s="135"/>
      <c r="V336" s="135"/>
      <c r="W336" s="135"/>
      <c r="X336" s="135"/>
      <c r="Y336" s="188"/>
      <c r="Z336" s="135"/>
      <c r="AA336" s="135"/>
    </row>
    <row r="337" spans="21:27" s="23" customFormat="1" x14ac:dyDescent="0.25">
      <c r="U337" s="135"/>
      <c r="V337" s="135"/>
      <c r="W337" s="135"/>
      <c r="X337" s="135"/>
      <c r="Y337" s="188"/>
      <c r="Z337" s="135"/>
      <c r="AA337" s="135"/>
    </row>
    <row r="338" spans="21:27" s="23" customFormat="1" x14ac:dyDescent="0.25">
      <c r="U338" s="135"/>
      <c r="V338" s="135"/>
      <c r="W338" s="135"/>
      <c r="X338" s="135"/>
      <c r="Y338" s="188"/>
      <c r="Z338" s="135"/>
      <c r="AA338" s="135"/>
    </row>
    <row r="339" spans="21:27" s="23" customFormat="1" x14ac:dyDescent="0.25">
      <c r="U339" s="135"/>
      <c r="V339" s="135"/>
      <c r="W339" s="135"/>
      <c r="X339" s="135"/>
      <c r="Y339" s="188"/>
      <c r="Z339" s="135"/>
      <c r="AA339" s="135"/>
    </row>
    <row r="340" spans="21:27" s="23" customFormat="1" x14ac:dyDescent="0.25">
      <c r="U340" s="135"/>
      <c r="V340" s="135"/>
      <c r="W340" s="135"/>
      <c r="X340" s="135"/>
      <c r="Y340" s="188"/>
      <c r="Z340" s="135"/>
      <c r="AA340" s="135"/>
    </row>
    <row r="341" spans="21:27" s="23" customFormat="1" x14ac:dyDescent="0.25">
      <c r="U341" s="135"/>
      <c r="V341" s="135"/>
      <c r="W341" s="135"/>
      <c r="X341" s="135"/>
      <c r="Y341" s="188"/>
      <c r="Z341" s="135"/>
      <c r="AA341" s="135"/>
    </row>
    <row r="342" spans="21:27" s="23" customFormat="1" x14ac:dyDescent="0.25">
      <c r="U342" s="135"/>
      <c r="V342" s="135"/>
      <c r="W342" s="135"/>
      <c r="X342" s="135"/>
      <c r="Y342" s="188"/>
      <c r="Z342" s="135"/>
      <c r="AA342" s="135"/>
    </row>
    <row r="343" spans="21:27" s="23" customFormat="1" x14ac:dyDescent="0.25">
      <c r="U343" s="135"/>
      <c r="V343" s="135"/>
      <c r="W343" s="135"/>
      <c r="X343" s="135"/>
      <c r="Y343" s="188"/>
      <c r="Z343" s="135"/>
      <c r="AA343" s="135"/>
    </row>
    <row r="344" spans="21:27" s="23" customFormat="1" x14ac:dyDescent="0.25">
      <c r="U344" s="135"/>
      <c r="V344" s="135"/>
      <c r="W344" s="135"/>
      <c r="X344" s="135"/>
      <c r="Y344" s="188"/>
      <c r="Z344" s="135"/>
      <c r="AA344" s="135"/>
    </row>
    <row r="345" spans="21:27" s="23" customFormat="1" x14ac:dyDescent="0.25">
      <c r="U345" s="135"/>
      <c r="V345" s="135"/>
      <c r="W345" s="135"/>
      <c r="X345" s="135"/>
      <c r="Y345" s="188"/>
      <c r="Z345" s="135"/>
      <c r="AA345" s="135"/>
    </row>
    <row r="346" spans="21:27" s="23" customFormat="1" x14ac:dyDescent="0.25">
      <c r="U346" s="135"/>
      <c r="V346" s="135"/>
      <c r="W346" s="135"/>
      <c r="X346" s="135"/>
      <c r="Y346" s="188"/>
      <c r="Z346" s="135"/>
      <c r="AA346" s="135"/>
    </row>
    <row r="347" spans="21:27" s="23" customFormat="1" x14ac:dyDescent="0.25">
      <c r="U347" s="135"/>
      <c r="V347" s="135"/>
      <c r="W347" s="135"/>
      <c r="X347" s="135"/>
      <c r="Y347" s="188"/>
      <c r="Z347" s="135"/>
      <c r="AA347" s="135"/>
    </row>
    <row r="348" spans="21:27" s="23" customFormat="1" x14ac:dyDescent="0.25">
      <c r="U348" s="135"/>
      <c r="V348" s="135"/>
      <c r="W348" s="135"/>
      <c r="X348" s="135"/>
      <c r="Y348" s="188"/>
      <c r="Z348" s="135"/>
      <c r="AA348" s="135"/>
    </row>
    <row r="349" spans="21:27" s="23" customFormat="1" x14ac:dyDescent="0.25">
      <c r="U349" s="135"/>
      <c r="V349" s="135"/>
      <c r="W349" s="135"/>
      <c r="X349" s="135"/>
      <c r="Y349" s="188"/>
      <c r="Z349" s="135"/>
      <c r="AA349" s="135"/>
    </row>
    <row r="350" spans="21:27" s="23" customFormat="1" x14ac:dyDescent="0.25">
      <c r="U350" s="135"/>
      <c r="V350" s="135"/>
      <c r="W350" s="135"/>
      <c r="X350" s="135"/>
      <c r="Y350" s="188"/>
      <c r="Z350" s="135"/>
      <c r="AA350" s="135"/>
    </row>
    <row r="351" spans="21:27" s="23" customFormat="1" x14ac:dyDescent="0.25">
      <c r="U351" s="135"/>
      <c r="V351" s="135"/>
      <c r="W351" s="135"/>
      <c r="X351" s="135"/>
      <c r="Y351" s="188"/>
      <c r="Z351" s="135"/>
      <c r="AA351" s="135"/>
    </row>
    <row r="352" spans="21:27" s="23" customFormat="1" x14ac:dyDescent="0.25">
      <c r="U352" s="135"/>
      <c r="V352" s="135"/>
      <c r="W352" s="135"/>
      <c r="X352" s="135"/>
      <c r="Y352" s="188"/>
      <c r="Z352" s="135"/>
      <c r="AA352" s="135"/>
    </row>
    <row r="353" spans="21:27" s="23" customFormat="1" x14ac:dyDescent="0.25">
      <c r="U353" s="135"/>
      <c r="V353" s="135"/>
      <c r="W353" s="135"/>
      <c r="X353" s="135"/>
      <c r="Y353" s="188"/>
      <c r="Z353" s="135"/>
      <c r="AA353" s="135"/>
    </row>
    <row r="354" spans="21:27" s="23" customFormat="1" x14ac:dyDescent="0.25">
      <c r="U354" s="135"/>
      <c r="V354" s="135"/>
      <c r="W354" s="135"/>
      <c r="X354" s="135"/>
      <c r="Y354" s="188"/>
      <c r="Z354" s="135"/>
      <c r="AA354" s="135"/>
    </row>
    <row r="355" spans="21:27" s="23" customFormat="1" x14ac:dyDescent="0.25">
      <c r="U355" s="135"/>
      <c r="V355" s="135"/>
      <c r="W355" s="135"/>
      <c r="X355" s="135"/>
      <c r="Y355" s="188"/>
      <c r="Z355" s="135"/>
      <c r="AA355" s="135"/>
    </row>
    <row r="356" spans="21:27" s="23" customFormat="1" x14ac:dyDescent="0.25">
      <c r="U356" s="135"/>
      <c r="V356" s="135"/>
      <c r="W356" s="135"/>
      <c r="X356" s="135"/>
      <c r="Y356" s="188"/>
      <c r="Z356" s="135"/>
      <c r="AA356" s="135"/>
    </row>
    <row r="357" spans="21:27" s="23" customFormat="1" x14ac:dyDescent="0.25">
      <c r="U357" s="135"/>
      <c r="V357" s="135"/>
      <c r="W357" s="135"/>
      <c r="X357" s="135"/>
      <c r="Y357" s="188"/>
      <c r="Z357" s="135"/>
      <c r="AA357" s="135"/>
    </row>
    <row r="358" spans="21:27" s="23" customFormat="1" x14ac:dyDescent="0.25">
      <c r="U358" s="135"/>
      <c r="V358" s="135"/>
      <c r="W358" s="135"/>
      <c r="X358" s="135"/>
      <c r="Y358" s="188"/>
      <c r="Z358" s="135"/>
      <c r="AA358" s="135"/>
    </row>
    <row r="359" spans="21:27" s="23" customFormat="1" x14ac:dyDescent="0.25">
      <c r="U359" s="135"/>
      <c r="V359" s="135"/>
      <c r="W359" s="135"/>
      <c r="X359" s="135"/>
      <c r="Y359" s="188"/>
      <c r="Z359" s="135"/>
      <c r="AA359" s="135"/>
    </row>
    <row r="360" spans="21:27" s="23" customFormat="1" x14ac:dyDescent="0.25">
      <c r="U360" s="135"/>
      <c r="V360" s="135"/>
      <c r="W360" s="135"/>
      <c r="X360" s="135"/>
      <c r="Y360" s="188"/>
      <c r="Z360" s="135"/>
      <c r="AA360" s="135"/>
    </row>
    <row r="361" spans="21:27" s="23" customFormat="1" x14ac:dyDescent="0.25">
      <c r="U361" s="135"/>
      <c r="V361" s="135"/>
      <c r="W361" s="135"/>
      <c r="X361" s="135"/>
      <c r="Y361" s="188"/>
      <c r="Z361" s="135"/>
      <c r="AA361" s="135"/>
    </row>
    <row r="362" spans="21:27" s="23" customFormat="1" x14ac:dyDescent="0.25">
      <c r="U362" s="135"/>
      <c r="V362" s="135"/>
      <c r="W362" s="135"/>
      <c r="X362" s="135"/>
      <c r="Y362" s="188"/>
      <c r="Z362" s="135"/>
      <c r="AA362" s="135"/>
    </row>
    <row r="363" spans="21:27" s="23" customFormat="1" x14ac:dyDescent="0.25">
      <c r="U363" s="135"/>
      <c r="V363" s="135"/>
      <c r="W363" s="135"/>
      <c r="X363" s="135"/>
      <c r="Y363" s="188"/>
      <c r="Z363" s="135"/>
      <c r="AA363" s="135"/>
    </row>
    <row r="364" spans="21:27" s="23" customFormat="1" x14ac:dyDescent="0.25">
      <c r="U364" s="135"/>
      <c r="V364" s="135"/>
      <c r="W364" s="135"/>
      <c r="X364" s="135"/>
      <c r="Y364" s="188"/>
      <c r="Z364" s="135"/>
      <c r="AA364" s="135"/>
    </row>
    <row r="365" spans="21:27" s="23" customFormat="1" x14ac:dyDescent="0.25">
      <c r="U365" s="135"/>
      <c r="V365" s="135"/>
      <c r="W365" s="135"/>
      <c r="X365" s="135"/>
      <c r="Y365" s="188"/>
      <c r="Z365" s="135"/>
      <c r="AA365" s="135"/>
    </row>
    <row r="366" spans="21:27" s="23" customFormat="1" x14ac:dyDescent="0.25">
      <c r="U366" s="135"/>
      <c r="V366" s="135"/>
      <c r="W366" s="135"/>
      <c r="X366" s="135"/>
      <c r="Y366" s="188"/>
      <c r="Z366" s="135"/>
      <c r="AA366" s="135"/>
    </row>
    <row r="367" spans="21:27" s="23" customFormat="1" x14ac:dyDescent="0.25">
      <c r="U367" s="135"/>
      <c r="V367" s="135"/>
      <c r="W367" s="135"/>
      <c r="X367" s="135"/>
      <c r="Y367" s="188"/>
      <c r="Z367" s="135"/>
      <c r="AA367" s="135"/>
    </row>
    <row r="368" spans="21:27" s="23" customFormat="1" x14ac:dyDescent="0.25">
      <c r="U368" s="135"/>
      <c r="V368" s="135"/>
      <c r="W368" s="135"/>
      <c r="X368" s="135"/>
      <c r="Y368" s="188"/>
      <c r="Z368" s="135"/>
      <c r="AA368" s="135"/>
    </row>
    <row r="369" spans="21:27" s="23" customFormat="1" x14ac:dyDescent="0.25">
      <c r="U369" s="135"/>
      <c r="V369" s="135"/>
      <c r="W369" s="135"/>
      <c r="X369" s="135"/>
      <c r="Y369" s="188"/>
      <c r="Z369" s="135"/>
      <c r="AA369" s="135"/>
    </row>
    <row r="370" spans="21:27" s="23" customFormat="1" x14ac:dyDescent="0.25">
      <c r="U370" s="135"/>
      <c r="V370" s="135"/>
      <c r="W370" s="135"/>
      <c r="X370" s="135"/>
      <c r="Y370" s="188"/>
      <c r="Z370" s="135"/>
      <c r="AA370" s="135"/>
    </row>
    <row r="371" spans="21:27" s="23" customFormat="1" x14ac:dyDescent="0.25">
      <c r="U371" s="135"/>
      <c r="V371" s="135"/>
      <c r="W371" s="135"/>
      <c r="X371" s="135"/>
      <c r="Y371" s="188"/>
      <c r="Z371" s="135"/>
      <c r="AA371" s="135"/>
    </row>
    <row r="372" spans="21:27" s="23" customFormat="1" x14ac:dyDescent="0.25">
      <c r="U372" s="135"/>
      <c r="V372" s="135"/>
      <c r="W372" s="135"/>
      <c r="X372" s="135"/>
      <c r="Y372" s="188"/>
      <c r="Z372" s="135"/>
      <c r="AA372" s="135"/>
    </row>
    <row r="373" spans="21:27" s="23" customFormat="1" x14ac:dyDescent="0.25">
      <c r="U373" s="135"/>
      <c r="V373" s="135"/>
      <c r="W373" s="135"/>
      <c r="X373" s="135"/>
      <c r="Y373" s="188"/>
      <c r="Z373" s="135"/>
      <c r="AA373" s="135"/>
    </row>
    <row r="374" spans="21:27" s="23" customFormat="1" x14ac:dyDescent="0.25">
      <c r="U374" s="135"/>
      <c r="V374" s="135"/>
      <c r="W374" s="135"/>
      <c r="X374" s="135"/>
      <c r="Y374" s="188"/>
      <c r="Z374" s="135"/>
      <c r="AA374" s="135"/>
    </row>
    <row r="375" spans="21:27" s="23" customFormat="1" x14ac:dyDescent="0.25">
      <c r="U375" s="135"/>
      <c r="V375" s="135"/>
      <c r="W375" s="135"/>
      <c r="X375" s="135"/>
      <c r="Y375" s="188"/>
      <c r="Z375" s="135"/>
      <c r="AA375" s="135"/>
    </row>
    <row r="376" spans="21:27" s="23" customFormat="1" x14ac:dyDescent="0.25">
      <c r="U376" s="135"/>
      <c r="V376" s="135"/>
      <c r="W376" s="135"/>
      <c r="X376" s="135"/>
      <c r="Y376" s="188"/>
      <c r="Z376" s="135"/>
      <c r="AA376" s="135"/>
    </row>
    <row r="377" spans="21:27" s="23" customFormat="1" x14ac:dyDescent="0.25">
      <c r="U377" s="135"/>
      <c r="V377" s="135"/>
      <c r="W377" s="135"/>
      <c r="X377" s="135"/>
      <c r="Y377" s="188"/>
      <c r="Z377" s="135"/>
      <c r="AA377" s="135"/>
    </row>
    <row r="378" spans="21:27" s="23" customFormat="1" x14ac:dyDescent="0.25">
      <c r="U378" s="135"/>
      <c r="V378" s="135"/>
      <c r="W378" s="135"/>
      <c r="X378" s="135"/>
      <c r="Y378" s="188"/>
      <c r="Z378" s="135"/>
      <c r="AA378" s="135"/>
    </row>
    <row r="379" spans="21:27" s="23" customFormat="1" x14ac:dyDescent="0.25">
      <c r="U379" s="135"/>
      <c r="V379" s="135"/>
      <c r="W379" s="135"/>
      <c r="X379" s="135"/>
      <c r="Y379" s="188"/>
      <c r="Z379" s="135"/>
      <c r="AA379" s="135"/>
    </row>
    <row r="380" spans="21:27" s="23" customFormat="1" x14ac:dyDescent="0.25">
      <c r="U380" s="135"/>
      <c r="V380" s="135"/>
      <c r="W380" s="135"/>
      <c r="X380" s="135"/>
      <c r="Y380" s="188"/>
      <c r="Z380" s="135"/>
      <c r="AA380" s="135"/>
    </row>
    <row r="381" spans="21:27" s="23" customFormat="1" x14ac:dyDescent="0.25">
      <c r="U381" s="135"/>
      <c r="V381" s="135"/>
      <c r="W381" s="135"/>
      <c r="X381" s="135"/>
      <c r="Y381" s="188"/>
      <c r="Z381" s="135"/>
      <c r="AA381" s="135"/>
    </row>
    <row r="382" spans="21:27" s="23" customFormat="1" x14ac:dyDescent="0.25">
      <c r="U382" s="135"/>
      <c r="V382" s="135"/>
      <c r="W382" s="135"/>
      <c r="X382" s="135"/>
      <c r="Y382" s="188"/>
      <c r="Z382" s="135"/>
      <c r="AA382" s="135"/>
    </row>
    <row r="383" spans="21:27" s="23" customFormat="1" x14ac:dyDescent="0.25">
      <c r="U383" s="135"/>
      <c r="V383" s="135"/>
      <c r="W383" s="135"/>
      <c r="X383" s="135"/>
      <c r="Y383" s="188"/>
      <c r="Z383" s="135"/>
      <c r="AA383" s="135"/>
    </row>
    <row r="384" spans="21:27" s="23" customFormat="1" x14ac:dyDescent="0.25">
      <c r="U384" s="135"/>
      <c r="V384" s="135"/>
      <c r="W384" s="135"/>
      <c r="X384" s="135"/>
      <c r="Y384" s="188"/>
      <c r="Z384" s="135"/>
      <c r="AA384" s="135"/>
    </row>
    <row r="385" spans="21:27" s="23" customFormat="1" x14ac:dyDescent="0.25">
      <c r="U385" s="135"/>
      <c r="V385" s="135"/>
      <c r="W385" s="135"/>
      <c r="X385" s="135"/>
      <c r="Y385" s="188"/>
      <c r="Z385" s="135"/>
      <c r="AA385" s="135"/>
    </row>
    <row r="386" spans="21:27" s="23" customFormat="1" x14ac:dyDescent="0.25">
      <c r="U386" s="135"/>
      <c r="V386" s="135"/>
      <c r="W386" s="135"/>
      <c r="X386" s="135"/>
      <c r="Y386" s="188"/>
      <c r="Z386" s="135"/>
      <c r="AA386" s="135"/>
    </row>
    <row r="387" spans="21:27" s="23" customFormat="1" x14ac:dyDescent="0.25">
      <c r="U387" s="135"/>
      <c r="V387" s="135"/>
      <c r="W387" s="135"/>
      <c r="X387" s="135"/>
      <c r="Y387" s="188"/>
      <c r="Z387" s="135"/>
      <c r="AA387" s="135"/>
    </row>
    <row r="388" spans="21:27" s="23" customFormat="1" x14ac:dyDescent="0.25">
      <c r="U388" s="135"/>
      <c r="V388" s="135"/>
      <c r="W388" s="135"/>
      <c r="X388" s="135"/>
      <c r="Y388" s="188"/>
      <c r="Z388" s="135"/>
      <c r="AA388" s="135"/>
    </row>
    <row r="389" spans="21:27" s="23" customFormat="1" x14ac:dyDescent="0.25">
      <c r="U389" s="135"/>
      <c r="V389" s="135"/>
      <c r="W389" s="135"/>
      <c r="X389" s="135"/>
      <c r="Y389" s="188"/>
      <c r="Z389" s="135"/>
      <c r="AA389" s="135"/>
    </row>
    <row r="390" spans="21:27" s="23" customFormat="1" x14ac:dyDescent="0.25">
      <c r="U390" s="135"/>
      <c r="V390" s="135"/>
      <c r="W390" s="135"/>
      <c r="X390" s="135"/>
      <c r="Y390" s="188"/>
      <c r="Z390" s="135"/>
      <c r="AA390" s="135"/>
    </row>
    <row r="391" spans="21:27" s="23" customFormat="1" x14ac:dyDescent="0.25">
      <c r="U391" s="135"/>
      <c r="V391" s="135"/>
      <c r="W391" s="135"/>
      <c r="X391" s="135"/>
      <c r="Y391" s="188"/>
      <c r="Z391" s="135"/>
      <c r="AA391" s="135"/>
    </row>
    <row r="392" spans="21:27" s="23" customFormat="1" x14ac:dyDescent="0.25">
      <c r="U392" s="135"/>
      <c r="V392" s="135"/>
      <c r="W392" s="135"/>
      <c r="X392" s="135"/>
      <c r="Y392" s="188"/>
      <c r="Z392" s="135"/>
      <c r="AA392" s="135"/>
    </row>
    <row r="393" spans="21:27" s="23" customFormat="1" x14ac:dyDescent="0.25">
      <c r="U393" s="135"/>
      <c r="V393" s="135"/>
      <c r="W393" s="135"/>
      <c r="X393" s="135"/>
      <c r="Y393" s="188"/>
      <c r="Z393" s="135"/>
      <c r="AA393" s="135"/>
    </row>
    <row r="394" spans="21:27" s="23" customFormat="1" x14ac:dyDescent="0.25">
      <c r="U394" s="135"/>
      <c r="V394" s="135"/>
      <c r="W394" s="135"/>
      <c r="X394" s="135"/>
      <c r="Y394" s="188"/>
      <c r="Z394" s="135"/>
      <c r="AA394" s="135"/>
    </row>
    <row r="395" spans="21:27" s="23" customFormat="1" x14ac:dyDescent="0.25">
      <c r="U395" s="135"/>
      <c r="V395" s="135"/>
      <c r="W395" s="135"/>
      <c r="X395" s="135"/>
      <c r="Y395" s="188"/>
      <c r="Z395" s="135"/>
      <c r="AA395" s="135"/>
    </row>
    <row r="396" spans="21:27" s="23" customFormat="1" x14ac:dyDescent="0.25">
      <c r="U396" s="135"/>
      <c r="V396" s="135"/>
      <c r="W396" s="135"/>
      <c r="X396" s="135"/>
      <c r="Y396" s="188"/>
      <c r="Z396" s="135"/>
      <c r="AA396" s="135"/>
    </row>
    <row r="397" spans="21:27" s="23" customFormat="1" x14ac:dyDescent="0.25">
      <c r="U397" s="135"/>
      <c r="V397" s="135"/>
      <c r="W397" s="135"/>
      <c r="X397" s="135"/>
      <c r="Y397" s="188"/>
      <c r="Z397" s="135"/>
      <c r="AA397" s="135"/>
    </row>
    <row r="398" spans="21:27" s="23" customFormat="1" x14ac:dyDescent="0.25">
      <c r="U398" s="135"/>
      <c r="V398" s="135"/>
      <c r="W398" s="135"/>
      <c r="X398" s="135"/>
      <c r="Y398" s="188"/>
      <c r="Z398" s="135"/>
      <c r="AA398" s="135"/>
    </row>
    <row r="399" spans="21:27" s="23" customFormat="1" x14ac:dyDescent="0.25">
      <c r="U399" s="135"/>
      <c r="V399" s="135"/>
      <c r="W399" s="135"/>
      <c r="X399" s="135"/>
      <c r="Y399" s="188"/>
      <c r="Z399" s="135"/>
      <c r="AA399" s="135"/>
    </row>
    <row r="400" spans="21:27" s="23" customFormat="1" x14ac:dyDescent="0.25">
      <c r="U400" s="135"/>
      <c r="V400" s="135"/>
      <c r="W400" s="135"/>
      <c r="X400" s="135"/>
      <c r="Y400" s="188"/>
      <c r="Z400" s="135"/>
      <c r="AA400" s="135"/>
    </row>
    <row r="401" spans="21:27" s="23" customFormat="1" x14ac:dyDescent="0.25">
      <c r="U401" s="135"/>
      <c r="V401" s="135"/>
      <c r="W401" s="135"/>
      <c r="X401" s="135"/>
      <c r="Y401" s="188"/>
      <c r="Z401" s="135"/>
      <c r="AA401" s="135"/>
    </row>
    <row r="402" spans="21:27" s="23" customFormat="1" x14ac:dyDescent="0.25">
      <c r="U402" s="135"/>
      <c r="V402" s="135"/>
      <c r="W402" s="135"/>
      <c r="X402" s="135"/>
      <c r="Y402" s="188"/>
      <c r="Z402" s="135"/>
      <c r="AA402" s="135"/>
    </row>
    <row r="403" spans="21:27" s="23" customFormat="1" x14ac:dyDescent="0.25">
      <c r="U403" s="135"/>
      <c r="V403" s="135"/>
      <c r="W403" s="135"/>
      <c r="X403" s="135"/>
      <c r="Y403" s="188"/>
      <c r="Z403" s="135"/>
      <c r="AA403" s="135"/>
    </row>
    <row r="404" spans="21:27" s="23" customFormat="1" x14ac:dyDescent="0.25">
      <c r="U404" s="135"/>
      <c r="V404" s="135"/>
      <c r="W404" s="135"/>
      <c r="X404" s="135"/>
      <c r="Y404" s="188"/>
      <c r="Z404" s="135"/>
      <c r="AA404" s="135"/>
    </row>
    <row r="405" spans="21:27" s="23" customFormat="1" x14ac:dyDescent="0.25">
      <c r="U405" s="135"/>
      <c r="V405" s="135"/>
      <c r="W405" s="135"/>
      <c r="X405" s="135"/>
      <c r="Y405" s="188"/>
      <c r="Z405" s="135"/>
      <c r="AA405" s="135"/>
    </row>
    <row r="406" spans="21:27" s="23" customFormat="1" x14ac:dyDescent="0.25">
      <c r="U406" s="135"/>
      <c r="V406" s="135"/>
      <c r="W406" s="135"/>
      <c r="X406" s="135"/>
      <c r="Y406" s="188"/>
      <c r="Z406" s="135"/>
      <c r="AA406" s="135"/>
    </row>
    <row r="407" spans="21:27" s="23" customFormat="1" x14ac:dyDescent="0.25">
      <c r="U407" s="135"/>
      <c r="V407" s="135"/>
      <c r="W407" s="135"/>
      <c r="X407" s="135"/>
      <c r="Y407" s="188"/>
      <c r="Z407" s="135"/>
      <c r="AA407" s="135"/>
    </row>
    <row r="408" spans="21:27" s="23" customFormat="1" x14ac:dyDescent="0.25">
      <c r="U408" s="135"/>
      <c r="V408" s="135"/>
      <c r="W408" s="135"/>
      <c r="X408" s="135"/>
      <c r="Y408" s="188"/>
      <c r="Z408" s="135"/>
      <c r="AA408" s="135"/>
    </row>
    <row r="409" spans="21:27" s="23" customFormat="1" x14ac:dyDescent="0.25">
      <c r="U409" s="135"/>
      <c r="V409" s="135"/>
      <c r="W409" s="135"/>
      <c r="X409" s="135"/>
      <c r="Y409" s="188"/>
      <c r="Z409" s="135"/>
      <c r="AA409" s="135"/>
    </row>
    <row r="410" spans="21:27" s="23" customFormat="1" x14ac:dyDescent="0.25">
      <c r="U410" s="135"/>
      <c r="V410" s="135"/>
      <c r="W410" s="135"/>
      <c r="X410" s="135"/>
      <c r="Y410" s="188"/>
      <c r="Z410" s="135"/>
      <c r="AA410" s="135"/>
    </row>
    <row r="411" spans="21:27" s="23" customFormat="1" x14ac:dyDescent="0.25">
      <c r="U411" s="135"/>
      <c r="V411" s="135"/>
      <c r="W411" s="135"/>
      <c r="X411" s="135"/>
      <c r="Y411" s="188"/>
      <c r="Z411" s="135"/>
      <c r="AA411" s="135"/>
    </row>
    <row r="412" spans="21:27" s="23" customFormat="1" x14ac:dyDescent="0.25">
      <c r="U412" s="135"/>
      <c r="V412" s="135"/>
      <c r="W412" s="135"/>
      <c r="X412" s="135"/>
      <c r="Y412" s="188"/>
      <c r="Z412" s="135"/>
      <c r="AA412" s="135"/>
    </row>
    <row r="413" spans="21:27" s="23" customFormat="1" x14ac:dyDescent="0.25">
      <c r="U413" s="135"/>
      <c r="V413" s="135"/>
      <c r="W413" s="135"/>
      <c r="X413" s="135"/>
      <c r="Y413" s="188"/>
      <c r="Z413" s="135"/>
      <c r="AA413" s="135"/>
    </row>
    <row r="414" spans="21:27" s="23" customFormat="1" x14ac:dyDescent="0.25">
      <c r="U414" s="135"/>
      <c r="V414" s="135"/>
      <c r="W414" s="135"/>
      <c r="X414" s="135"/>
      <c r="Y414" s="188"/>
      <c r="Z414" s="135"/>
      <c r="AA414" s="135"/>
    </row>
    <row r="415" spans="21:27" s="23" customFormat="1" x14ac:dyDescent="0.25">
      <c r="U415" s="135"/>
      <c r="V415" s="135"/>
      <c r="W415" s="135"/>
      <c r="X415" s="135"/>
      <c r="Y415" s="188"/>
      <c r="Z415" s="135"/>
      <c r="AA415" s="135"/>
    </row>
    <row r="416" spans="21:27" s="23" customFormat="1" x14ac:dyDescent="0.25">
      <c r="U416" s="135"/>
      <c r="V416" s="135"/>
      <c r="W416" s="135"/>
      <c r="X416" s="135"/>
      <c r="Y416" s="188"/>
      <c r="Z416" s="135"/>
      <c r="AA416" s="135"/>
    </row>
    <row r="417" spans="21:27" s="23" customFormat="1" x14ac:dyDescent="0.25">
      <c r="U417" s="135"/>
      <c r="V417" s="135"/>
      <c r="W417" s="135"/>
      <c r="X417" s="135"/>
      <c r="Y417" s="188"/>
      <c r="Z417" s="135"/>
      <c r="AA417" s="135"/>
    </row>
    <row r="418" spans="21:27" s="23" customFormat="1" x14ac:dyDescent="0.25">
      <c r="U418" s="135"/>
      <c r="V418" s="135"/>
      <c r="W418" s="135"/>
      <c r="X418" s="135"/>
      <c r="Y418" s="188"/>
      <c r="Z418" s="135"/>
      <c r="AA418" s="135"/>
    </row>
    <row r="419" spans="21:27" s="23" customFormat="1" x14ac:dyDescent="0.25">
      <c r="U419" s="135"/>
      <c r="V419" s="135"/>
      <c r="W419" s="135"/>
      <c r="X419" s="135"/>
      <c r="Y419" s="188"/>
      <c r="Z419" s="135"/>
      <c r="AA419" s="135"/>
    </row>
    <row r="420" spans="21:27" s="23" customFormat="1" x14ac:dyDescent="0.25">
      <c r="U420" s="135"/>
      <c r="V420" s="135"/>
      <c r="W420" s="135"/>
      <c r="X420" s="135"/>
      <c r="Y420" s="188"/>
      <c r="Z420" s="135"/>
      <c r="AA420" s="135"/>
    </row>
    <row r="421" spans="21:27" s="23" customFormat="1" x14ac:dyDescent="0.25">
      <c r="U421" s="135"/>
      <c r="V421" s="135"/>
      <c r="W421" s="135"/>
      <c r="X421" s="135"/>
      <c r="Y421" s="188"/>
      <c r="Z421" s="135"/>
      <c r="AA421" s="135"/>
    </row>
    <row r="422" spans="21:27" s="23" customFormat="1" x14ac:dyDescent="0.25">
      <c r="U422" s="135"/>
      <c r="V422" s="135"/>
      <c r="W422" s="135"/>
      <c r="X422" s="135"/>
      <c r="Y422" s="188"/>
      <c r="Z422" s="135"/>
      <c r="AA422" s="135"/>
    </row>
    <row r="423" spans="21:27" s="23" customFormat="1" x14ac:dyDescent="0.25">
      <c r="U423" s="135"/>
      <c r="V423" s="135"/>
      <c r="W423" s="135"/>
      <c r="X423" s="135"/>
      <c r="Y423" s="188"/>
      <c r="Z423" s="135"/>
      <c r="AA423" s="135"/>
    </row>
    <row r="424" spans="21:27" s="23" customFormat="1" x14ac:dyDescent="0.25">
      <c r="U424" s="135"/>
      <c r="V424" s="135"/>
      <c r="W424" s="135"/>
      <c r="X424" s="135"/>
      <c r="Y424" s="188"/>
      <c r="Z424" s="135"/>
      <c r="AA424" s="135"/>
    </row>
    <row r="425" spans="21:27" s="23" customFormat="1" x14ac:dyDescent="0.25">
      <c r="U425" s="135"/>
      <c r="V425" s="135"/>
      <c r="W425" s="135"/>
      <c r="X425" s="135"/>
      <c r="Y425" s="188"/>
      <c r="Z425" s="135"/>
      <c r="AA425" s="135"/>
    </row>
    <row r="426" spans="21:27" s="23" customFormat="1" x14ac:dyDescent="0.25">
      <c r="U426" s="135"/>
      <c r="V426" s="135"/>
      <c r="W426" s="135"/>
      <c r="X426" s="135"/>
      <c r="Y426" s="188"/>
      <c r="Z426" s="135"/>
      <c r="AA426" s="135"/>
    </row>
    <row r="427" spans="21:27" s="23" customFormat="1" x14ac:dyDescent="0.25">
      <c r="U427" s="135"/>
      <c r="V427" s="135"/>
      <c r="W427" s="135"/>
      <c r="X427" s="135"/>
      <c r="Y427" s="188"/>
      <c r="Z427" s="135"/>
      <c r="AA427" s="135"/>
    </row>
    <row r="428" spans="21:27" s="23" customFormat="1" x14ac:dyDescent="0.25">
      <c r="U428" s="135"/>
      <c r="V428" s="135"/>
      <c r="W428" s="135"/>
      <c r="X428" s="135"/>
      <c r="Y428" s="188"/>
      <c r="Z428" s="135"/>
      <c r="AA428" s="135"/>
    </row>
    <row r="429" spans="21:27" s="23" customFormat="1" x14ac:dyDescent="0.25">
      <c r="U429" s="135"/>
      <c r="V429" s="135"/>
      <c r="W429" s="135"/>
      <c r="X429" s="135"/>
      <c r="Y429" s="188"/>
      <c r="Z429" s="135"/>
      <c r="AA429" s="135"/>
    </row>
    <row r="430" spans="21:27" s="23" customFormat="1" x14ac:dyDescent="0.25">
      <c r="U430" s="135"/>
      <c r="V430" s="135"/>
      <c r="W430" s="135"/>
      <c r="X430" s="135"/>
      <c r="Y430" s="188"/>
      <c r="Z430" s="135"/>
      <c r="AA430" s="135"/>
    </row>
    <row r="431" spans="21:27" s="23" customFormat="1" x14ac:dyDescent="0.25">
      <c r="U431" s="135"/>
      <c r="V431" s="135"/>
      <c r="W431" s="135"/>
      <c r="X431" s="135"/>
      <c r="Y431" s="188"/>
      <c r="Z431" s="135"/>
      <c r="AA431" s="135"/>
    </row>
    <row r="432" spans="21:27" s="23" customFormat="1" x14ac:dyDescent="0.25">
      <c r="U432" s="135"/>
      <c r="V432" s="135"/>
      <c r="W432" s="135"/>
      <c r="X432" s="135"/>
      <c r="Y432" s="188"/>
      <c r="Z432" s="135"/>
      <c r="AA432" s="135"/>
    </row>
    <row r="433" spans="21:27" s="23" customFormat="1" x14ac:dyDescent="0.25">
      <c r="U433" s="135"/>
      <c r="V433" s="135"/>
      <c r="W433" s="135"/>
      <c r="X433" s="135"/>
      <c r="Y433" s="188"/>
      <c r="Z433" s="135"/>
      <c r="AA433" s="135"/>
    </row>
    <row r="434" spans="21:27" s="23" customFormat="1" x14ac:dyDescent="0.25">
      <c r="U434" s="135"/>
      <c r="V434" s="135"/>
      <c r="W434" s="135"/>
      <c r="X434" s="135"/>
      <c r="Y434" s="188"/>
      <c r="Z434" s="135"/>
      <c r="AA434" s="135"/>
    </row>
    <row r="435" spans="21:27" s="23" customFormat="1" x14ac:dyDescent="0.25">
      <c r="U435" s="135"/>
      <c r="V435" s="135"/>
      <c r="W435" s="135"/>
      <c r="X435" s="135"/>
      <c r="Y435" s="188"/>
      <c r="Z435" s="135"/>
      <c r="AA435" s="135"/>
    </row>
    <row r="436" spans="21:27" s="23" customFormat="1" x14ac:dyDescent="0.25">
      <c r="U436" s="135"/>
      <c r="V436" s="135"/>
      <c r="W436" s="135"/>
      <c r="X436" s="135"/>
      <c r="Y436" s="188"/>
      <c r="Z436" s="135"/>
      <c r="AA436" s="135"/>
    </row>
    <row r="437" spans="21:27" s="23" customFormat="1" x14ac:dyDescent="0.25">
      <c r="U437" s="135"/>
      <c r="V437" s="135"/>
      <c r="W437" s="135"/>
      <c r="X437" s="135"/>
      <c r="Y437" s="188"/>
      <c r="Z437" s="135"/>
      <c r="AA437" s="135"/>
    </row>
    <row r="438" spans="21:27" s="23" customFormat="1" x14ac:dyDescent="0.25">
      <c r="U438" s="135"/>
      <c r="V438" s="135"/>
      <c r="W438" s="135"/>
      <c r="X438" s="135"/>
      <c r="Y438" s="188"/>
      <c r="Z438" s="135"/>
      <c r="AA438" s="135"/>
    </row>
    <row r="439" spans="21:27" s="23" customFormat="1" x14ac:dyDescent="0.25">
      <c r="U439" s="135"/>
      <c r="V439" s="135"/>
      <c r="W439" s="135"/>
      <c r="X439" s="135"/>
      <c r="Y439" s="188"/>
      <c r="Z439" s="135"/>
      <c r="AA439" s="135"/>
    </row>
    <row r="440" spans="21:27" s="23" customFormat="1" x14ac:dyDescent="0.25">
      <c r="U440" s="135"/>
      <c r="V440" s="135"/>
      <c r="W440" s="135"/>
      <c r="X440" s="135"/>
      <c r="Y440" s="188"/>
      <c r="Z440" s="135"/>
      <c r="AA440" s="135"/>
    </row>
    <row r="441" spans="21:27" s="23" customFormat="1" x14ac:dyDescent="0.25">
      <c r="U441" s="135"/>
      <c r="V441" s="135"/>
      <c r="W441" s="135"/>
      <c r="X441" s="135"/>
      <c r="Y441" s="188"/>
      <c r="Z441" s="135"/>
      <c r="AA441" s="135"/>
    </row>
    <row r="442" spans="21:27" s="23" customFormat="1" x14ac:dyDescent="0.25">
      <c r="U442" s="135"/>
      <c r="V442" s="135"/>
      <c r="W442" s="135"/>
      <c r="X442" s="135"/>
      <c r="Y442" s="188"/>
      <c r="Z442" s="135"/>
      <c r="AA442" s="135"/>
    </row>
    <row r="443" spans="21:27" s="23" customFormat="1" x14ac:dyDescent="0.25">
      <c r="U443" s="135"/>
      <c r="V443" s="135"/>
      <c r="W443" s="135"/>
      <c r="X443" s="135"/>
      <c r="Y443" s="188"/>
      <c r="Z443" s="135"/>
      <c r="AA443" s="135"/>
    </row>
    <row r="444" spans="21:27" s="23" customFormat="1" x14ac:dyDescent="0.25">
      <c r="U444" s="135"/>
      <c r="V444" s="135"/>
      <c r="W444" s="135"/>
      <c r="X444" s="135"/>
      <c r="Y444" s="188"/>
      <c r="Z444" s="135"/>
      <c r="AA444" s="135"/>
    </row>
    <row r="445" spans="21:27" s="23" customFormat="1" x14ac:dyDescent="0.25">
      <c r="U445" s="135"/>
      <c r="V445" s="135"/>
      <c r="W445" s="135"/>
      <c r="X445" s="135"/>
      <c r="Y445" s="188"/>
      <c r="Z445" s="135"/>
      <c r="AA445" s="135"/>
    </row>
    <row r="446" spans="21:27" s="23" customFormat="1" x14ac:dyDescent="0.25">
      <c r="U446" s="135"/>
      <c r="V446" s="135"/>
      <c r="W446" s="135"/>
      <c r="X446" s="135"/>
      <c r="Y446" s="188"/>
      <c r="Z446" s="135"/>
      <c r="AA446" s="135"/>
    </row>
    <row r="447" spans="21:27" s="23" customFormat="1" x14ac:dyDescent="0.25">
      <c r="U447" s="135"/>
      <c r="V447" s="135"/>
      <c r="W447" s="135"/>
      <c r="X447" s="135"/>
      <c r="Y447" s="188"/>
      <c r="Z447" s="135"/>
      <c r="AA447" s="135"/>
    </row>
    <row r="448" spans="21:27" s="23" customFormat="1" x14ac:dyDescent="0.25">
      <c r="U448" s="135"/>
      <c r="V448" s="135"/>
      <c r="W448" s="135"/>
      <c r="X448" s="135"/>
      <c r="Y448" s="188"/>
      <c r="Z448" s="135"/>
      <c r="AA448" s="135"/>
    </row>
    <row r="449" spans="21:27" s="23" customFormat="1" x14ac:dyDescent="0.25">
      <c r="U449" s="135"/>
      <c r="V449" s="135"/>
      <c r="W449" s="135"/>
      <c r="X449" s="135"/>
      <c r="Y449" s="188"/>
      <c r="Z449" s="135"/>
      <c r="AA449" s="135"/>
    </row>
    <row r="450" spans="21:27" s="23" customFormat="1" x14ac:dyDescent="0.25">
      <c r="U450" s="135"/>
      <c r="V450" s="135"/>
      <c r="W450" s="135"/>
      <c r="X450" s="135"/>
      <c r="Y450" s="188"/>
      <c r="Z450" s="135"/>
      <c r="AA450" s="135"/>
    </row>
    <row r="451" spans="21:27" s="23" customFormat="1" x14ac:dyDescent="0.25">
      <c r="U451" s="135"/>
      <c r="V451" s="135"/>
      <c r="W451" s="135"/>
      <c r="X451" s="135"/>
      <c r="Y451" s="188"/>
      <c r="Z451" s="135"/>
      <c r="AA451" s="135"/>
    </row>
    <row r="452" spans="21:27" s="23" customFormat="1" x14ac:dyDescent="0.25">
      <c r="U452" s="135"/>
      <c r="V452" s="135"/>
      <c r="W452" s="135"/>
      <c r="X452" s="135"/>
      <c r="Y452" s="188"/>
      <c r="Z452" s="135"/>
      <c r="AA452" s="135"/>
    </row>
    <row r="453" spans="21:27" s="23" customFormat="1" x14ac:dyDescent="0.25">
      <c r="U453" s="135"/>
      <c r="V453" s="135"/>
      <c r="W453" s="135"/>
      <c r="X453" s="135"/>
      <c r="Y453" s="188"/>
      <c r="Z453" s="135"/>
      <c r="AA453" s="135"/>
    </row>
    <row r="454" spans="21:27" s="23" customFormat="1" x14ac:dyDescent="0.25">
      <c r="U454" s="135"/>
      <c r="V454" s="135"/>
      <c r="W454" s="135"/>
      <c r="X454" s="135"/>
      <c r="Y454" s="188"/>
      <c r="Z454" s="135"/>
      <c r="AA454" s="135"/>
    </row>
    <row r="455" spans="21:27" s="23" customFormat="1" x14ac:dyDescent="0.25">
      <c r="U455" s="135"/>
      <c r="V455" s="135"/>
      <c r="W455" s="135"/>
      <c r="X455" s="135"/>
      <c r="Y455" s="188"/>
      <c r="Z455" s="135"/>
      <c r="AA455" s="135"/>
    </row>
    <row r="456" spans="21:27" s="23" customFormat="1" x14ac:dyDescent="0.25">
      <c r="U456" s="135"/>
      <c r="V456" s="135"/>
      <c r="W456" s="135"/>
      <c r="X456" s="135"/>
      <c r="Y456" s="188"/>
      <c r="Z456" s="135"/>
      <c r="AA456" s="135"/>
    </row>
    <row r="457" spans="21:27" s="23" customFormat="1" x14ac:dyDescent="0.25">
      <c r="U457" s="135"/>
      <c r="V457" s="135"/>
      <c r="W457" s="135"/>
      <c r="X457" s="135"/>
      <c r="Y457" s="188"/>
      <c r="Z457" s="135"/>
      <c r="AA457" s="135"/>
    </row>
    <row r="458" spans="21:27" s="23" customFormat="1" x14ac:dyDescent="0.25">
      <c r="U458" s="135"/>
      <c r="V458" s="135"/>
      <c r="W458" s="135"/>
      <c r="X458" s="135"/>
      <c r="Y458" s="188"/>
      <c r="Z458" s="135"/>
      <c r="AA458" s="135"/>
    </row>
    <row r="459" spans="21:27" s="23" customFormat="1" x14ac:dyDescent="0.25">
      <c r="U459" s="135"/>
      <c r="V459" s="135"/>
      <c r="W459" s="135"/>
      <c r="X459" s="135"/>
      <c r="Y459" s="188"/>
      <c r="Z459" s="135"/>
      <c r="AA459" s="135"/>
    </row>
    <row r="460" spans="21:27" s="23" customFormat="1" x14ac:dyDescent="0.25">
      <c r="U460" s="135"/>
      <c r="V460" s="135"/>
      <c r="W460" s="135"/>
      <c r="X460" s="135"/>
      <c r="Y460" s="188"/>
      <c r="Z460" s="135"/>
      <c r="AA460" s="135"/>
    </row>
    <row r="461" spans="21:27" s="23" customFormat="1" x14ac:dyDescent="0.25">
      <c r="U461" s="135"/>
      <c r="V461" s="135"/>
      <c r="W461" s="135"/>
      <c r="X461" s="135"/>
      <c r="Y461" s="188"/>
      <c r="Z461" s="135"/>
      <c r="AA461" s="135"/>
    </row>
    <row r="462" spans="21:27" s="23" customFormat="1" x14ac:dyDescent="0.25">
      <c r="U462" s="135"/>
      <c r="V462" s="135"/>
      <c r="W462" s="135"/>
      <c r="X462" s="135"/>
      <c r="Y462" s="188"/>
      <c r="Z462" s="135"/>
      <c r="AA462" s="135"/>
    </row>
    <row r="463" spans="21:27" s="23" customFormat="1" x14ac:dyDescent="0.25">
      <c r="U463" s="135"/>
      <c r="V463" s="135"/>
      <c r="W463" s="135"/>
      <c r="X463" s="135"/>
      <c r="Y463" s="188"/>
      <c r="Z463" s="135"/>
      <c r="AA463" s="135"/>
    </row>
    <row r="464" spans="21:27" s="23" customFormat="1" x14ac:dyDescent="0.25">
      <c r="U464" s="135"/>
      <c r="V464" s="135"/>
      <c r="W464" s="135"/>
      <c r="X464" s="135"/>
      <c r="Y464" s="188"/>
      <c r="Z464" s="135"/>
      <c r="AA464" s="135"/>
    </row>
    <row r="465" spans="21:27" s="23" customFormat="1" x14ac:dyDescent="0.25">
      <c r="U465" s="135"/>
      <c r="V465" s="135"/>
      <c r="W465" s="135"/>
      <c r="X465" s="135"/>
      <c r="Y465" s="188"/>
      <c r="Z465" s="135"/>
      <c r="AA465" s="135"/>
    </row>
    <row r="466" spans="21:27" s="23" customFormat="1" x14ac:dyDescent="0.25">
      <c r="U466" s="135"/>
      <c r="V466" s="135"/>
      <c r="W466" s="135"/>
      <c r="X466" s="135"/>
      <c r="Y466" s="188"/>
      <c r="Z466" s="135"/>
      <c r="AA466" s="135"/>
    </row>
    <row r="467" spans="21:27" s="23" customFormat="1" x14ac:dyDescent="0.25">
      <c r="U467" s="135"/>
      <c r="V467" s="135"/>
      <c r="W467" s="135"/>
      <c r="X467" s="135"/>
      <c r="Y467" s="188"/>
      <c r="Z467" s="135"/>
      <c r="AA467" s="135"/>
    </row>
    <row r="468" spans="21:27" s="23" customFormat="1" x14ac:dyDescent="0.25">
      <c r="U468" s="135"/>
      <c r="V468" s="135"/>
      <c r="W468" s="135"/>
      <c r="X468" s="135"/>
      <c r="Y468" s="188"/>
      <c r="Z468" s="135"/>
      <c r="AA468" s="135"/>
    </row>
    <row r="469" spans="21:27" s="23" customFormat="1" x14ac:dyDescent="0.25">
      <c r="U469" s="135"/>
      <c r="V469" s="135"/>
      <c r="W469" s="135"/>
      <c r="X469" s="135"/>
      <c r="Y469" s="188"/>
      <c r="Z469" s="135"/>
      <c r="AA469" s="135"/>
    </row>
    <row r="470" spans="21:27" s="23" customFormat="1" x14ac:dyDescent="0.25">
      <c r="U470" s="135"/>
      <c r="V470" s="135"/>
      <c r="W470" s="135"/>
      <c r="X470" s="135"/>
      <c r="Y470" s="188"/>
      <c r="Z470" s="135"/>
      <c r="AA470" s="135"/>
    </row>
    <row r="471" spans="21:27" s="23" customFormat="1" x14ac:dyDescent="0.25">
      <c r="U471" s="135"/>
      <c r="V471" s="135"/>
      <c r="W471" s="135"/>
      <c r="X471" s="135"/>
      <c r="Y471" s="188"/>
      <c r="Z471" s="135"/>
      <c r="AA471" s="135"/>
    </row>
    <row r="472" spans="21:27" s="23" customFormat="1" x14ac:dyDescent="0.25">
      <c r="U472" s="135"/>
      <c r="V472" s="135"/>
      <c r="W472" s="135"/>
      <c r="X472" s="135"/>
      <c r="Y472" s="188"/>
      <c r="Z472" s="135"/>
      <c r="AA472" s="135"/>
    </row>
    <row r="473" spans="21:27" s="23" customFormat="1" x14ac:dyDescent="0.25">
      <c r="U473" s="135"/>
      <c r="V473" s="135"/>
      <c r="W473" s="135"/>
      <c r="X473" s="135"/>
      <c r="Y473" s="188"/>
      <c r="Z473" s="135"/>
      <c r="AA473" s="135"/>
    </row>
    <row r="474" spans="21:27" s="23" customFormat="1" x14ac:dyDescent="0.25">
      <c r="U474" s="135"/>
      <c r="V474" s="135"/>
      <c r="W474" s="135"/>
      <c r="X474" s="135"/>
      <c r="Y474" s="188"/>
      <c r="Z474" s="135"/>
      <c r="AA474" s="135"/>
    </row>
    <row r="475" spans="21:27" s="23" customFormat="1" x14ac:dyDescent="0.25">
      <c r="U475" s="135"/>
      <c r="V475" s="135"/>
      <c r="W475" s="135"/>
      <c r="X475" s="135"/>
      <c r="Y475" s="188"/>
      <c r="Z475" s="135"/>
      <c r="AA475" s="135"/>
    </row>
    <row r="476" spans="21:27" s="23" customFormat="1" x14ac:dyDescent="0.25">
      <c r="U476" s="135"/>
      <c r="V476" s="135"/>
      <c r="W476" s="135"/>
      <c r="X476" s="135"/>
      <c r="Y476" s="188"/>
      <c r="Z476" s="135"/>
      <c r="AA476" s="135"/>
    </row>
    <row r="477" spans="21:27" s="23" customFormat="1" x14ac:dyDescent="0.25">
      <c r="U477" s="135"/>
      <c r="V477" s="135"/>
      <c r="W477" s="135"/>
      <c r="X477" s="135"/>
      <c r="Y477" s="188"/>
      <c r="Z477" s="135"/>
      <c r="AA477" s="135"/>
    </row>
    <row r="478" spans="21:27" s="23" customFormat="1" x14ac:dyDescent="0.25">
      <c r="U478" s="135"/>
      <c r="V478" s="135"/>
      <c r="W478" s="135"/>
      <c r="X478" s="135"/>
      <c r="Y478" s="188"/>
      <c r="Z478" s="135"/>
      <c r="AA478" s="135"/>
    </row>
    <row r="479" spans="21:27" s="23" customFormat="1" x14ac:dyDescent="0.25">
      <c r="U479" s="135"/>
      <c r="V479" s="135"/>
      <c r="W479" s="135"/>
      <c r="X479" s="135"/>
      <c r="Y479" s="188"/>
      <c r="Z479" s="135"/>
      <c r="AA479" s="135"/>
    </row>
    <row r="480" spans="21:27" s="23" customFormat="1" x14ac:dyDescent="0.25">
      <c r="U480" s="135"/>
      <c r="V480" s="135"/>
      <c r="W480" s="135"/>
      <c r="X480" s="135"/>
      <c r="Y480" s="188"/>
      <c r="Z480" s="135"/>
      <c r="AA480" s="135"/>
    </row>
    <row r="481" spans="21:27" s="23" customFormat="1" x14ac:dyDescent="0.25">
      <c r="U481" s="135"/>
      <c r="V481" s="135"/>
      <c r="W481" s="135"/>
      <c r="X481" s="135"/>
      <c r="Y481" s="188"/>
      <c r="Z481" s="135"/>
      <c r="AA481" s="135"/>
    </row>
    <row r="482" spans="21:27" s="23" customFormat="1" x14ac:dyDescent="0.25">
      <c r="U482" s="135"/>
      <c r="V482" s="135"/>
      <c r="W482" s="135"/>
      <c r="X482" s="135"/>
      <c r="Y482" s="188"/>
      <c r="Z482" s="135"/>
      <c r="AA482" s="135"/>
    </row>
    <row r="483" spans="21:27" s="23" customFormat="1" x14ac:dyDescent="0.25">
      <c r="U483" s="135"/>
      <c r="V483" s="135"/>
      <c r="W483" s="135"/>
      <c r="X483" s="135"/>
      <c r="Y483" s="188"/>
      <c r="Z483" s="135"/>
      <c r="AA483" s="135"/>
    </row>
    <row r="484" spans="21:27" s="23" customFormat="1" x14ac:dyDescent="0.25">
      <c r="U484" s="135"/>
      <c r="V484" s="135"/>
      <c r="W484" s="135"/>
      <c r="X484" s="135"/>
      <c r="Y484" s="188"/>
      <c r="Z484" s="135"/>
      <c r="AA484" s="135"/>
    </row>
    <row r="485" spans="21:27" s="23" customFormat="1" x14ac:dyDescent="0.25">
      <c r="U485" s="135"/>
      <c r="V485" s="135"/>
      <c r="W485" s="135"/>
      <c r="X485" s="135"/>
      <c r="Y485" s="188"/>
      <c r="Z485" s="135"/>
      <c r="AA485" s="135"/>
    </row>
    <row r="486" spans="21:27" s="23" customFormat="1" x14ac:dyDescent="0.25">
      <c r="U486" s="135"/>
      <c r="V486" s="135"/>
      <c r="W486" s="135"/>
      <c r="X486" s="135"/>
      <c r="Y486" s="188"/>
      <c r="Z486" s="135"/>
      <c r="AA486" s="135"/>
    </row>
    <row r="487" spans="21:27" s="23" customFormat="1" x14ac:dyDescent="0.25">
      <c r="U487" s="135"/>
      <c r="V487" s="135"/>
      <c r="W487" s="135"/>
      <c r="X487" s="135"/>
      <c r="Y487" s="188"/>
      <c r="Z487" s="135"/>
      <c r="AA487" s="135"/>
    </row>
    <row r="488" spans="21:27" s="23" customFormat="1" x14ac:dyDescent="0.25">
      <c r="U488" s="135"/>
      <c r="V488" s="135"/>
      <c r="W488" s="135"/>
      <c r="X488" s="135"/>
      <c r="Y488" s="188"/>
      <c r="Z488" s="135"/>
      <c r="AA488" s="135"/>
    </row>
    <row r="489" spans="21:27" s="23" customFormat="1" x14ac:dyDescent="0.25">
      <c r="U489" s="135"/>
      <c r="V489" s="135"/>
      <c r="W489" s="135"/>
      <c r="X489" s="135"/>
      <c r="Y489" s="188"/>
      <c r="Z489" s="135"/>
      <c r="AA489" s="135"/>
    </row>
    <row r="490" spans="21:27" s="23" customFormat="1" x14ac:dyDescent="0.25">
      <c r="U490" s="135"/>
      <c r="V490" s="135"/>
      <c r="W490" s="135"/>
      <c r="X490" s="135"/>
      <c r="Y490" s="188"/>
      <c r="Z490" s="135"/>
      <c r="AA490" s="135"/>
    </row>
    <row r="491" spans="21:27" s="23" customFormat="1" x14ac:dyDescent="0.25">
      <c r="U491" s="135"/>
      <c r="V491" s="135"/>
      <c r="W491" s="135"/>
      <c r="X491" s="135"/>
      <c r="Y491" s="188"/>
      <c r="Z491" s="135"/>
      <c r="AA491" s="135"/>
    </row>
    <row r="492" spans="21:27" s="23" customFormat="1" x14ac:dyDescent="0.25">
      <c r="U492" s="135"/>
      <c r="V492" s="135"/>
      <c r="W492" s="135"/>
      <c r="X492" s="135"/>
      <c r="Y492" s="188"/>
      <c r="Z492" s="135"/>
      <c r="AA492" s="135"/>
    </row>
    <row r="493" spans="21:27" s="23" customFormat="1" x14ac:dyDescent="0.25">
      <c r="U493" s="135"/>
      <c r="V493" s="135"/>
      <c r="W493" s="135"/>
      <c r="X493" s="135"/>
      <c r="Y493" s="188"/>
      <c r="Z493" s="135"/>
      <c r="AA493" s="135"/>
    </row>
    <row r="494" spans="21:27" s="23" customFormat="1" x14ac:dyDescent="0.25">
      <c r="U494" s="135"/>
      <c r="V494" s="135"/>
      <c r="W494" s="135"/>
      <c r="X494" s="135"/>
      <c r="Y494" s="188"/>
      <c r="Z494" s="135"/>
      <c r="AA494" s="135"/>
    </row>
    <row r="495" spans="21:27" s="23" customFormat="1" x14ac:dyDescent="0.25">
      <c r="U495" s="135"/>
      <c r="V495" s="135"/>
      <c r="W495" s="135"/>
      <c r="X495" s="135"/>
      <c r="Y495" s="188"/>
      <c r="Z495" s="135"/>
      <c r="AA495" s="135"/>
    </row>
    <row r="496" spans="21:27" s="23" customFormat="1" x14ac:dyDescent="0.25">
      <c r="U496" s="135"/>
      <c r="V496" s="135"/>
      <c r="W496" s="135"/>
      <c r="X496" s="135"/>
      <c r="Y496" s="188"/>
      <c r="Z496" s="135"/>
      <c r="AA496" s="135"/>
    </row>
    <row r="497" spans="21:27" s="23" customFormat="1" x14ac:dyDescent="0.25">
      <c r="U497" s="135"/>
      <c r="V497" s="135"/>
      <c r="W497" s="135"/>
      <c r="X497" s="135"/>
      <c r="Y497" s="188"/>
      <c r="Z497" s="135"/>
      <c r="AA497" s="135"/>
    </row>
    <row r="498" spans="21:27" s="23" customFormat="1" x14ac:dyDescent="0.25">
      <c r="U498" s="135"/>
      <c r="V498" s="135"/>
      <c r="W498" s="135"/>
      <c r="X498" s="135"/>
      <c r="Y498" s="188"/>
      <c r="Z498" s="135"/>
      <c r="AA498" s="135"/>
    </row>
    <row r="499" spans="21:27" s="23" customFormat="1" x14ac:dyDescent="0.25">
      <c r="U499" s="135"/>
      <c r="V499" s="135"/>
      <c r="W499" s="135"/>
      <c r="X499" s="135"/>
      <c r="Y499" s="188"/>
      <c r="Z499" s="135"/>
      <c r="AA499" s="135"/>
    </row>
    <row r="500" spans="21:27" s="23" customFormat="1" x14ac:dyDescent="0.25">
      <c r="U500" s="135"/>
      <c r="V500" s="135"/>
      <c r="W500" s="135"/>
      <c r="X500" s="135"/>
      <c r="Y500" s="188"/>
      <c r="Z500" s="135"/>
      <c r="AA500" s="135"/>
    </row>
    <row r="501" spans="21:27" s="23" customFormat="1" x14ac:dyDescent="0.25">
      <c r="U501" s="135"/>
      <c r="V501" s="135"/>
      <c r="W501" s="135"/>
      <c r="X501" s="135"/>
      <c r="Y501" s="188"/>
      <c r="Z501" s="135"/>
      <c r="AA501" s="135"/>
    </row>
    <row r="502" spans="21:27" s="23" customFormat="1" x14ac:dyDescent="0.25">
      <c r="U502" s="135"/>
      <c r="V502" s="135"/>
      <c r="W502" s="135"/>
      <c r="X502" s="135"/>
      <c r="Y502" s="188"/>
      <c r="Z502" s="135"/>
      <c r="AA502" s="135"/>
    </row>
    <row r="503" spans="21:27" s="23" customFormat="1" x14ac:dyDescent="0.25">
      <c r="U503" s="135"/>
      <c r="V503" s="135"/>
      <c r="W503" s="135"/>
      <c r="X503" s="135"/>
      <c r="Y503" s="188"/>
      <c r="Z503" s="135"/>
      <c r="AA503" s="135"/>
    </row>
    <row r="504" spans="21:27" s="23" customFormat="1" x14ac:dyDescent="0.25">
      <c r="U504" s="135"/>
      <c r="V504" s="135"/>
      <c r="W504" s="135"/>
      <c r="X504" s="135"/>
      <c r="Y504" s="188"/>
      <c r="Z504" s="135"/>
      <c r="AA504" s="135"/>
    </row>
    <row r="505" spans="21:27" s="23" customFormat="1" x14ac:dyDescent="0.25">
      <c r="U505" s="135"/>
      <c r="V505" s="135"/>
      <c r="W505" s="135"/>
      <c r="X505" s="135"/>
      <c r="Y505" s="188"/>
      <c r="Z505" s="135"/>
      <c r="AA505" s="135"/>
    </row>
    <row r="506" spans="21:27" s="23" customFormat="1" x14ac:dyDescent="0.25">
      <c r="U506" s="135"/>
      <c r="V506" s="135"/>
      <c r="W506" s="135"/>
      <c r="X506" s="135"/>
      <c r="Y506" s="188"/>
      <c r="Z506" s="135"/>
      <c r="AA506" s="135"/>
    </row>
    <row r="507" spans="21:27" s="23" customFormat="1" x14ac:dyDescent="0.25">
      <c r="U507" s="135"/>
      <c r="V507" s="135"/>
      <c r="W507" s="135"/>
      <c r="X507" s="135"/>
      <c r="Y507" s="188"/>
      <c r="Z507" s="135"/>
      <c r="AA507" s="135"/>
    </row>
    <row r="508" spans="21:27" s="23" customFormat="1" x14ac:dyDescent="0.25">
      <c r="U508" s="135"/>
      <c r="V508" s="135"/>
      <c r="W508" s="135"/>
      <c r="X508" s="135"/>
      <c r="Y508" s="188"/>
      <c r="Z508" s="135"/>
      <c r="AA508" s="135"/>
    </row>
    <row r="509" spans="21:27" s="23" customFormat="1" x14ac:dyDescent="0.25">
      <c r="U509" s="135"/>
      <c r="V509" s="135"/>
      <c r="W509" s="135"/>
      <c r="X509" s="135"/>
      <c r="Y509" s="188"/>
      <c r="Z509" s="135"/>
      <c r="AA509" s="135"/>
    </row>
    <row r="510" spans="21:27" s="23" customFormat="1" x14ac:dyDescent="0.25">
      <c r="U510" s="135"/>
      <c r="V510" s="135"/>
      <c r="W510" s="135"/>
      <c r="X510" s="135"/>
      <c r="Y510" s="188"/>
      <c r="Z510" s="135"/>
      <c r="AA510" s="135"/>
    </row>
    <row r="511" spans="21:27" s="23" customFormat="1" x14ac:dyDescent="0.25">
      <c r="U511" s="135"/>
      <c r="V511" s="135"/>
      <c r="W511" s="135"/>
      <c r="X511" s="135"/>
      <c r="Y511" s="188"/>
      <c r="Z511" s="135"/>
      <c r="AA511" s="135"/>
    </row>
    <row r="512" spans="21:27" s="23" customFormat="1" x14ac:dyDescent="0.25">
      <c r="U512" s="135"/>
      <c r="V512" s="135"/>
      <c r="W512" s="135"/>
      <c r="X512" s="135"/>
      <c r="Y512" s="188"/>
      <c r="Z512" s="135"/>
      <c r="AA512" s="135"/>
    </row>
    <row r="513" spans="21:27" s="23" customFormat="1" x14ac:dyDescent="0.25">
      <c r="U513" s="135"/>
      <c r="V513" s="135"/>
      <c r="W513" s="135"/>
      <c r="X513" s="135"/>
      <c r="Y513" s="188"/>
      <c r="Z513" s="135"/>
      <c r="AA513" s="135"/>
    </row>
    <row r="514" spans="21:27" s="23" customFormat="1" x14ac:dyDescent="0.25">
      <c r="U514" s="135"/>
      <c r="V514" s="135"/>
      <c r="W514" s="135"/>
      <c r="X514" s="135"/>
      <c r="Y514" s="188"/>
      <c r="Z514" s="135"/>
      <c r="AA514" s="135"/>
    </row>
    <row r="515" spans="21:27" s="23" customFormat="1" x14ac:dyDescent="0.25">
      <c r="U515" s="135"/>
      <c r="V515" s="135"/>
      <c r="W515" s="135"/>
      <c r="X515" s="135"/>
      <c r="Y515" s="188"/>
      <c r="Z515" s="135"/>
      <c r="AA515" s="135"/>
    </row>
    <row r="516" spans="21:27" s="23" customFormat="1" x14ac:dyDescent="0.25">
      <c r="U516" s="135"/>
      <c r="V516" s="135"/>
      <c r="W516" s="135"/>
      <c r="X516" s="135"/>
      <c r="Y516" s="188"/>
      <c r="Z516" s="135"/>
      <c r="AA516" s="135"/>
    </row>
    <row r="517" spans="21:27" s="23" customFormat="1" x14ac:dyDescent="0.25">
      <c r="U517" s="135"/>
      <c r="V517" s="135"/>
      <c r="W517" s="135"/>
      <c r="X517" s="135"/>
      <c r="Y517" s="188"/>
      <c r="Z517" s="135"/>
      <c r="AA517" s="135"/>
    </row>
    <row r="518" spans="21:27" s="23" customFormat="1" x14ac:dyDescent="0.25">
      <c r="U518" s="135"/>
      <c r="V518" s="135"/>
      <c r="W518" s="135"/>
      <c r="X518" s="135"/>
      <c r="Y518" s="188"/>
      <c r="Z518" s="135"/>
      <c r="AA518" s="135"/>
    </row>
    <row r="519" spans="21:27" s="23" customFormat="1" x14ac:dyDescent="0.25">
      <c r="U519" s="135"/>
      <c r="V519" s="135"/>
      <c r="W519" s="135"/>
      <c r="X519" s="135"/>
      <c r="Y519" s="188"/>
      <c r="Z519" s="135"/>
      <c r="AA519" s="135"/>
    </row>
    <row r="520" spans="21:27" s="23" customFormat="1" x14ac:dyDescent="0.25">
      <c r="U520" s="135"/>
      <c r="V520" s="135"/>
      <c r="W520" s="135"/>
      <c r="X520" s="135"/>
      <c r="Y520" s="188"/>
      <c r="Z520" s="135"/>
      <c r="AA520" s="135"/>
    </row>
    <row r="521" spans="21:27" s="23" customFormat="1" x14ac:dyDescent="0.25">
      <c r="U521" s="135"/>
      <c r="V521" s="135"/>
      <c r="W521" s="135"/>
      <c r="X521" s="135"/>
      <c r="Y521" s="188"/>
      <c r="Z521" s="135"/>
      <c r="AA521" s="135"/>
    </row>
    <row r="522" spans="21:27" s="23" customFormat="1" x14ac:dyDescent="0.25">
      <c r="U522" s="135"/>
      <c r="V522" s="135"/>
      <c r="W522" s="135"/>
      <c r="X522" s="135"/>
      <c r="Y522" s="188"/>
      <c r="Z522" s="135"/>
      <c r="AA522" s="135"/>
    </row>
    <row r="523" spans="21:27" s="23" customFormat="1" x14ac:dyDescent="0.25">
      <c r="U523" s="135"/>
      <c r="V523" s="135"/>
      <c r="W523" s="135"/>
      <c r="X523" s="135"/>
      <c r="Y523" s="188"/>
      <c r="Z523" s="135"/>
      <c r="AA523" s="135"/>
    </row>
    <row r="524" spans="21:27" s="23" customFormat="1" x14ac:dyDescent="0.25">
      <c r="U524" s="135"/>
      <c r="V524" s="135"/>
      <c r="W524" s="135"/>
      <c r="X524" s="135"/>
      <c r="Y524" s="188"/>
      <c r="Z524" s="135"/>
      <c r="AA524" s="135"/>
    </row>
    <row r="525" spans="21:27" s="23" customFormat="1" x14ac:dyDescent="0.25">
      <c r="U525" s="135"/>
      <c r="V525" s="135"/>
      <c r="W525" s="135"/>
      <c r="X525" s="135"/>
      <c r="Y525" s="188"/>
      <c r="Z525" s="135"/>
      <c r="AA525" s="135"/>
    </row>
    <row r="526" spans="21:27" s="23" customFormat="1" x14ac:dyDescent="0.25">
      <c r="U526" s="135"/>
      <c r="V526" s="135"/>
      <c r="W526" s="135"/>
      <c r="X526" s="135"/>
      <c r="Y526" s="188"/>
      <c r="Z526" s="135"/>
      <c r="AA526" s="135"/>
    </row>
    <row r="527" spans="21:27" s="23" customFormat="1" x14ac:dyDescent="0.25">
      <c r="U527" s="135"/>
      <c r="V527" s="135"/>
      <c r="W527" s="135"/>
      <c r="X527" s="135"/>
      <c r="Y527" s="188"/>
      <c r="Z527" s="135"/>
      <c r="AA527" s="135"/>
    </row>
    <row r="528" spans="21:27" s="23" customFormat="1" x14ac:dyDescent="0.25">
      <c r="U528" s="135"/>
      <c r="V528" s="135"/>
      <c r="W528" s="135"/>
      <c r="X528" s="135"/>
      <c r="Y528" s="188"/>
      <c r="Z528" s="135"/>
      <c r="AA528" s="135"/>
    </row>
    <row r="529" spans="21:27" s="23" customFormat="1" x14ac:dyDescent="0.25">
      <c r="U529" s="135"/>
      <c r="V529" s="135"/>
      <c r="W529" s="135"/>
      <c r="X529" s="135"/>
      <c r="Y529" s="188"/>
      <c r="Z529" s="135"/>
      <c r="AA529" s="135"/>
    </row>
    <row r="530" spans="21:27" s="23" customFormat="1" x14ac:dyDescent="0.25">
      <c r="U530" s="135"/>
      <c r="V530" s="135"/>
      <c r="W530" s="135"/>
      <c r="X530" s="135"/>
      <c r="Y530" s="188"/>
      <c r="Z530" s="135"/>
      <c r="AA530" s="135"/>
    </row>
    <row r="531" spans="21:27" s="23" customFormat="1" x14ac:dyDescent="0.25">
      <c r="U531" s="135"/>
      <c r="V531" s="135"/>
      <c r="W531" s="135"/>
      <c r="X531" s="135"/>
      <c r="Y531" s="188"/>
      <c r="Z531" s="135"/>
      <c r="AA531" s="135"/>
    </row>
  </sheetData>
  <sheetProtection selectLockedCells="1"/>
  <mergeCells count="29">
    <mergeCell ref="Y3:Y6"/>
    <mergeCell ref="Z3:Z6"/>
    <mergeCell ref="AA3:AA6"/>
    <mergeCell ref="R3:R6"/>
    <mergeCell ref="S3:S6"/>
    <mergeCell ref="T3:T6"/>
    <mergeCell ref="U3:U6"/>
    <mergeCell ref="X3:X6"/>
    <mergeCell ref="M5:N5"/>
    <mergeCell ref="O5:P5"/>
    <mergeCell ref="Q3:Q6"/>
    <mergeCell ref="V3:V6"/>
    <mergeCell ref="W3:W6"/>
    <mergeCell ref="A1:T1"/>
    <mergeCell ref="A2:T2"/>
    <mergeCell ref="A3:A6"/>
    <mergeCell ref="B3:B6"/>
    <mergeCell ref="C3:C6"/>
    <mergeCell ref="E3:E6"/>
    <mergeCell ref="F3:F6"/>
    <mergeCell ref="H3:H6"/>
    <mergeCell ref="I4:J4"/>
    <mergeCell ref="K4:L4"/>
    <mergeCell ref="M4:N4"/>
    <mergeCell ref="G3:G6"/>
    <mergeCell ref="I3:P3"/>
    <mergeCell ref="O4:P4"/>
    <mergeCell ref="I5:J5"/>
    <mergeCell ref="K5:L5"/>
  </mergeCells>
  <conditionalFormatting sqref="V7:V49">
    <cfRule type="containsText" dxfId="49" priority="70" stopIfTrue="1" operator="containsText" text="Target Met">
      <formula>NOT(ISERROR(SEARCH("Target Met",V7)))</formula>
    </cfRule>
  </conditionalFormatting>
  <conditionalFormatting sqref="V7:V49">
    <cfRule type="containsText" dxfId="48" priority="64" stopIfTrue="1" operator="containsText" text="Not Applicable">
      <formula>NOT(ISERROR(SEARCH("Not Applicable",V7)))</formula>
    </cfRule>
    <cfRule type="containsText" priority="65" stopIfTrue="1" operator="containsText" text="Not Applicable">
      <formula>NOT(ISERROR(SEARCH("Not Applicable",V7)))</formula>
    </cfRule>
    <cfRule type="containsText" dxfId="47" priority="66" stopIfTrue="1" operator="containsText" text="Target Exceeded">
      <formula>NOT(ISERROR(SEARCH("Target Exceeded",V7)))</formula>
    </cfRule>
    <cfRule type="containsText" dxfId="46" priority="67" stopIfTrue="1" operator="containsText" text="Target Partially Met">
      <formula>NOT(ISERROR(SEARCH("Target Partially Met",V7)))</formula>
    </cfRule>
    <cfRule type="containsText" priority="68" stopIfTrue="1" operator="containsText" text="Target Partially Met">
      <formula>NOT(ISERROR(SEARCH("Target Partially Met",V7)))</formula>
    </cfRule>
    <cfRule type="containsText" dxfId="45" priority="69" stopIfTrue="1" operator="containsText" text="Nil Achieved">
      <formula>NOT(ISERROR(SEARCH("Nil Achieved",V7)))</formula>
    </cfRule>
  </conditionalFormatting>
  <conditionalFormatting sqref="V7:V11">
    <cfRule type="containsText" dxfId="44" priority="63" stopIfTrue="1" operator="containsText" text="Target Met">
      <formula>NOT(ISERROR(SEARCH("Target Met",V7)))</formula>
    </cfRule>
  </conditionalFormatting>
  <conditionalFormatting sqref="V7:V11">
    <cfRule type="containsText" dxfId="43" priority="57" stopIfTrue="1" operator="containsText" text="Not Applicable">
      <formula>NOT(ISERROR(SEARCH("Not Applicable",V7)))</formula>
    </cfRule>
    <cfRule type="containsText" priority="58" stopIfTrue="1" operator="containsText" text="Not Applicable">
      <formula>NOT(ISERROR(SEARCH("Not Applicable",V7)))</formula>
    </cfRule>
    <cfRule type="containsText" dxfId="42" priority="59" stopIfTrue="1" operator="containsText" text="Target Exceeded">
      <formula>NOT(ISERROR(SEARCH("Target Exceeded",V7)))</formula>
    </cfRule>
    <cfRule type="containsText" dxfId="41" priority="60" stopIfTrue="1" operator="containsText" text="Target Partially Met">
      <formula>NOT(ISERROR(SEARCH("Target Partially Met",V7)))</formula>
    </cfRule>
    <cfRule type="containsText" priority="61" stopIfTrue="1" operator="containsText" text="Target Partially Met">
      <formula>NOT(ISERROR(SEARCH("Target Partially Met",V7)))</formula>
    </cfRule>
    <cfRule type="containsText" dxfId="40" priority="62" stopIfTrue="1" operator="containsText" text="Nil Achieved">
      <formula>NOT(ISERROR(SEARCH("Nil Achieved",V7)))</formula>
    </cfRule>
  </conditionalFormatting>
  <conditionalFormatting sqref="V12:V15">
    <cfRule type="containsText" dxfId="39" priority="56" stopIfTrue="1" operator="containsText" text="Target Met">
      <formula>NOT(ISERROR(SEARCH("Target Met",V12)))</formula>
    </cfRule>
  </conditionalFormatting>
  <conditionalFormatting sqref="V12:V15">
    <cfRule type="containsText" dxfId="38" priority="50" stopIfTrue="1" operator="containsText" text="Not Applicable">
      <formula>NOT(ISERROR(SEARCH("Not Applicable",V12)))</formula>
    </cfRule>
    <cfRule type="containsText" priority="51" stopIfTrue="1" operator="containsText" text="Not Applicable">
      <formula>NOT(ISERROR(SEARCH("Not Applicable",V12)))</formula>
    </cfRule>
    <cfRule type="containsText" dxfId="37" priority="52" stopIfTrue="1" operator="containsText" text="Target Exceeded">
      <formula>NOT(ISERROR(SEARCH("Target Exceeded",V12)))</formula>
    </cfRule>
    <cfRule type="containsText" dxfId="36" priority="53" stopIfTrue="1" operator="containsText" text="Target Partially Met">
      <formula>NOT(ISERROR(SEARCH("Target Partially Met",V12)))</formula>
    </cfRule>
    <cfRule type="containsText" priority="54" stopIfTrue="1" operator="containsText" text="Target Partially Met">
      <formula>NOT(ISERROR(SEARCH("Target Partially Met",V12)))</formula>
    </cfRule>
    <cfRule type="containsText" dxfId="35" priority="55" stopIfTrue="1" operator="containsText" text="Nil Achieved">
      <formula>NOT(ISERROR(SEARCH("Nil Achieved",V12)))</formula>
    </cfRule>
  </conditionalFormatting>
  <conditionalFormatting sqref="V16:V20">
    <cfRule type="containsText" dxfId="34" priority="49" stopIfTrue="1" operator="containsText" text="Target Met">
      <formula>NOT(ISERROR(SEARCH("Target Met",V16)))</formula>
    </cfRule>
  </conditionalFormatting>
  <conditionalFormatting sqref="V16:V20">
    <cfRule type="containsText" dxfId="33" priority="43" stopIfTrue="1" operator="containsText" text="Not Applicable">
      <formula>NOT(ISERROR(SEARCH("Not Applicable",V16)))</formula>
    </cfRule>
    <cfRule type="containsText" priority="44" stopIfTrue="1" operator="containsText" text="Not Applicable">
      <formula>NOT(ISERROR(SEARCH("Not Applicable",V16)))</formula>
    </cfRule>
    <cfRule type="containsText" dxfId="32" priority="45" stopIfTrue="1" operator="containsText" text="Target Exceeded">
      <formula>NOT(ISERROR(SEARCH("Target Exceeded",V16)))</formula>
    </cfRule>
    <cfRule type="containsText" dxfId="31" priority="46" stopIfTrue="1" operator="containsText" text="Target Partially Met">
      <formula>NOT(ISERROR(SEARCH("Target Partially Met",V16)))</formula>
    </cfRule>
    <cfRule type="containsText" priority="47" stopIfTrue="1" operator="containsText" text="Target Partially Met">
      <formula>NOT(ISERROR(SEARCH("Target Partially Met",V16)))</formula>
    </cfRule>
    <cfRule type="containsText" dxfId="30" priority="48" stopIfTrue="1" operator="containsText" text="Nil Achieved">
      <formula>NOT(ISERROR(SEARCH("Nil Achieved",V16)))</formula>
    </cfRule>
  </conditionalFormatting>
  <conditionalFormatting sqref="V21:V25">
    <cfRule type="containsText" dxfId="29" priority="42" stopIfTrue="1" operator="containsText" text="Target Met">
      <formula>NOT(ISERROR(SEARCH("Target Met",V21)))</formula>
    </cfRule>
  </conditionalFormatting>
  <conditionalFormatting sqref="V21:V25">
    <cfRule type="containsText" dxfId="28" priority="36" stopIfTrue="1" operator="containsText" text="Not Applicable">
      <formula>NOT(ISERROR(SEARCH("Not Applicable",V21)))</formula>
    </cfRule>
    <cfRule type="containsText" priority="37" stopIfTrue="1" operator="containsText" text="Not Applicable">
      <formula>NOT(ISERROR(SEARCH("Not Applicable",V21)))</formula>
    </cfRule>
    <cfRule type="containsText" dxfId="27" priority="38" stopIfTrue="1" operator="containsText" text="Target Exceeded">
      <formula>NOT(ISERROR(SEARCH("Target Exceeded",V21)))</formula>
    </cfRule>
    <cfRule type="containsText" dxfId="26" priority="39" stopIfTrue="1" operator="containsText" text="Target Partially Met">
      <formula>NOT(ISERROR(SEARCH("Target Partially Met",V21)))</formula>
    </cfRule>
    <cfRule type="containsText" priority="40" stopIfTrue="1" operator="containsText" text="Target Partially Met">
      <formula>NOT(ISERROR(SEARCH("Target Partially Met",V21)))</formula>
    </cfRule>
    <cfRule type="containsText" dxfId="25" priority="41" stopIfTrue="1" operator="containsText" text="Nil Achieved">
      <formula>NOT(ISERROR(SEARCH("Nil Achieved",V21)))</formula>
    </cfRule>
  </conditionalFormatting>
  <conditionalFormatting sqref="V26:V28">
    <cfRule type="containsText" dxfId="24" priority="35" stopIfTrue="1" operator="containsText" text="Target Met">
      <formula>NOT(ISERROR(SEARCH("Target Met",V26)))</formula>
    </cfRule>
  </conditionalFormatting>
  <conditionalFormatting sqref="V26:V28">
    <cfRule type="containsText" dxfId="23" priority="29" stopIfTrue="1" operator="containsText" text="Not Applicable">
      <formula>NOT(ISERROR(SEARCH("Not Applicable",V26)))</formula>
    </cfRule>
    <cfRule type="containsText" priority="30" stopIfTrue="1" operator="containsText" text="Not Applicable">
      <formula>NOT(ISERROR(SEARCH("Not Applicable",V26)))</formula>
    </cfRule>
    <cfRule type="containsText" dxfId="22" priority="31" stopIfTrue="1" operator="containsText" text="Target Exceeded">
      <formula>NOT(ISERROR(SEARCH("Target Exceeded",V26)))</formula>
    </cfRule>
    <cfRule type="containsText" dxfId="21" priority="32" stopIfTrue="1" operator="containsText" text="Target Partially Met">
      <formula>NOT(ISERROR(SEARCH("Target Partially Met",V26)))</formula>
    </cfRule>
    <cfRule type="containsText" priority="33" stopIfTrue="1" operator="containsText" text="Target Partially Met">
      <formula>NOT(ISERROR(SEARCH("Target Partially Met",V26)))</formula>
    </cfRule>
    <cfRule type="containsText" dxfId="20" priority="34" stopIfTrue="1" operator="containsText" text="Nil Achieved">
      <formula>NOT(ISERROR(SEARCH("Nil Achieved",V26)))</formula>
    </cfRule>
  </conditionalFormatting>
  <conditionalFormatting sqref="V34:V40">
    <cfRule type="containsText" dxfId="19" priority="28" stopIfTrue="1" operator="containsText" text="Target Met">
      <formula>NOT(ISERROR(SEARCH("Target Met",V34)))</formula>
    </cfRule>
  </conditionalFormatting>
  <conditionalFormatting sqref="V34:V40">
    <cfRule type="containsText" dxfId="18" priority="22" stopIfTrue="1" operator="containsText" text="Not Applicable">
      <formula>NOT(ISERROR(SEARCH("Not Applicable",V34)))</formula>
    </cfRule>
    <cfRule type="containsText" priority="23" stopIfTrue="1" operator="containsText" text="Not Applicable">
      <formula>NOT(ISERROR(SEARCH("Not Applicable",V34)))</formula>
    </cfRule>
    <cfRule type="containsText" dxfId="17" priority="24" stopIfTrue="1" operator="containsText" text="Target Exceeded">
      <formula>NOT(ISERROR(SEARCH("Target Exceeded",V34)))</formula>
    </cfRule>
    <cfRule type="containsText" dxfId="16" priority="25" stopIfTrue="1" operator="containsText" text="Target Partially Met">
      <formula>NOT(ISERROR(SEARCH("Target Partially Met",V34)))</formula>
    </cfRule>
    <cfRule type="containsText" priority="26" stopIfTrue="1" operator="containsText" text="Target Partially Met">
      <formula>NOT(ISERROR(SEARCH("Target Partially Met",V34)))</formula>
    </cfRule>
    <cfRule type="containsText" dxfId="15" priority="27" stopIfTrue="1" operator="containsText" text="Nil Achieved">
      <formula>NOT(ISERROR(SEARCH("Nil Achieved",V34)))</formula>
    </cfRule>
  </conditionalFormatting>
  <conditionalFormatting sqref="V30:V32">
    <cfRule type="containsText" dxfId="14" priority="21" stopIfTrue="1" operator="containsText" text="Target Met">
      <formula>NOT(ISERROR(SEARCH("Target Met",V30)))</formula>
    </cfRule>
  </conditionalFormatting>
  <conditionalFormatting sqref="V30:V32">
    <cfRule type="containsText" dxfId="13" priority="15" stopIfTrue="1" operator="containsText" text="Not Applicable">
      <formula>NOT(ISERROR(SEARCH("Not Applicable",V30)))</formula>
    </cfRule>
    <cfRule type="containsText" priority="16" stopIfTrue="1" operator="containsText" text="Not Applicable">
      <formula>NOT(ISERROR(SEARCH("Not Applicable",V30)))</formula>
    </cfRule>
    <cfRule type="containsText" dxfId="12" priority="17" stopIfTrue="1" operator="containsText" text="Target Exceeded">
      <formula>NOT(ISERROR(SEARCH("Target Exceeded",V30)))</formula>
    </cfRule>
    <cfRule type="containsText" dxfId="11" priority="18" stopIfTrue="1" operator="containsText" text="Target Partially Met">
      <formula>NOT(ISERROR(SEARCH("Target Partially Met",V30)))</formula>
    </cfRule>
    <cfRule type="containsText" priority="19" stopIfTrue="1" operator="containsText" text="Target Partially Met">
      <formula>NOT(ISERROR(SEARCH("Target Partially Met",V30)))</formula>
    </cfRule>
    <cfRule type="containsText" dxfId="10" priority="20" stopIfTrue="1" operator="containsText" text="Nil Achieved">
      <formula>NOT(ISERROR(SEARCH("Nil Achieved",V30)))</formula>
    </cfRule>
  </conditionalFormatting>
  <conditionalFormatting sqref="V29">
    <cfRule type="containsText" dxfId="9" priority="14" stopIfTrue="1" operator="containsText" text="Target Met">
      <formula>NOT(ISERROR(SEARCH("Target Met",V29)))</formula>
    </cfRule>
  </conditionalFormatting>
  <conditionalFormatting sqref="V29">
    <cfRule type="containsText" dxfId="8" priority="8" stopIfTrue="1" operator="containsText" text="Not Applicable">
      <formula>NOT(ISERROR(SEARCH("Not Applicable",V29)))</formula>
    </cfRule>
    <cfRule type="containsText" priority="9" stopIfTrue="1" operator="containsText" text="Not Applicable">
      <formula>NOT(ISERROR(SEARCH("Not Applicable",V29)))</formula>
    </cfRule>
    <cfRule type="containsText" dxfId="7" priority="10" stopIfTrue="1" operator="containsText" text="Target Exceeded">
      <formula>NOT(ISERROR(SEARCH("Target Exceeded",V29)))</formula>
    </cfRule>
    <cfRule type="containsText" dxfId="6" priority="11" stopIfTrue="1" operator="containsText" text="Target Partially Met">
      <formula>NOT(ISERROR(SEARCH("Target Partially Met",V29)))</formula>
    </cfRule>
    <cfRule type="containsText" priority="12" stopIfTrue="1" operator="containsText" text="Target Partially Met">
      <formula>NOT(ISERROR(SEARCH("Target Partially Met",V29)))</formula>
    </cfRule>
    <cfRule type="containsText" dxfId="5" priority="13" stopIfTrue="1" operator="containsText" text="Nil Achieved">
      <formula>NOT(ISERROR(SEARCH("Nil Achieved",V29)))</formula>
    </cfRule>
  </conditionalFormatting>
  <conditionalFormatting sqref="V33">
    <cfRule type="containsText" dxfId="4" priority="7" stopIfTrue="1" operator="containsText" text="Target Met">
      <formula>NOT(ISERROR(SEARCH("Target Met",V33)))</formula>
    </cfRule>
  </conditionalFormatting>
  <conditionalFormatting sqref="V33">
    <cfRule type="containsText" dxfId="3" priority="1" stopIfTrue="1" operator="containsText" text="Not Applicable">
      <formula>NOT(ISERROR(SEARCH("Not Applicable",V33)))</formula>
    </cfRule>
    <cfRule type="containsText" priority="2" stopIfTrue="1" operator="containsText" text="Not Applicable">
      <formula>NOT(ISERROR(SEARCH("Not Applicable",V33)))</formula>
    </cfRule>
    <cfRule type="containsText" dxfId="2" priority="3" stopIfTrue="1" operator="containsText" text="Target Exceeded">
      <formula>NOT(ISERROR(SEARCH("Target Exceeded",V33)))</formula>
    </cfRule>
    <cfRule type="containsText" dxfId="1" priority="4" stopIfTrue="1" operator="containsText" text="Target Partially Met">
      <formula>NOT(ISERROR(SEARCH("Target Partially Met",V33)))</formula>
    </cfRule>
    <cfRule type="containsText" priority="5" stopIfTrue="1" operator="containsText" text="Target Partially Met">
      <formula>NOT(ISERROR(SEARCH("Target Partially Met",V33)))</formula>
    </cfRule>
    <cfRule type="containsText" dxfId="0" priority="6" stopIfTrue="1" operator="containsText" text="Nil Achieved">
      <formula>NOT(ISERROR(SEARCH("Nil Achieved",V33)))</formula>
    </cfRule>
  </conditionalFormatting>
  <pageMargins left="0.70866141732283472" right="0.70866141732283472" top="0.74803149606299213" bottom="0.74803149606299213" header="0.31496062992125984" footer="0.31496062992125984"/>
  <pageSetup paperSize="9" scale="75" firstPageNumber="217" orientation="landscape" useFirstPageNumber="1" r:id="rId1"/>
  <headerFooter>
    <oddFooter>Page &amp;P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[18]Sheet1!#REF!</xm:f>
          </x14:formula1>
          <xm:sqref>V7:V49</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9"/>
  <sheetViews>
    <sheetView topLeftCell="A97" zoomScaleNormal="100" workbookViewId="0">
      <selection activeCell="E115" sqref="E115:F115"/>
    </sheetView>
  </sheetViews>
  <sheetFormatPr defaultRowHeight="15" x14ac:dyDescent="0.25"/>
  <cols>
    <col min="1" max="1" width="19.7109375" bestFit="1" customWidth="1"/>
    <col min="2" max="2" width="27" bestFit="1" customWidth="1"/>
  </cols>
  <sheetData>
    <row r="1" spans="1:5" ht="17.25" thickBot="1" x14ac:dyDescent="0.3">
      <c r="A1" s="255"/>
      <c r="B1" s="239" t="s">
        <v>3605</v>
      </c>
      <c r="C1" s="242">
        <v>1</v>
      </c>
    </row>
    <row r="2" spans="1:5" ht="17.25" thickBot="1" x14ac:dyDescent="0.3">
      <c r="A2" s="233"/>
      <c r="B2" s="239" t="s">
        <v>3540</v>
      </c>
      <c r="C2" s="256">
        <v>0.1615</v>
      </c>
      <c r="D2" s="241"/>
      <c r="E2" t="s">
        <v>3606</v>
      </c>
    </row>
    <row r="3" spans="1:5" ht="17.25" thickBot="1" x14ac:dyDescent="0.3">
      <c r="A3" s="234"/>
      <c r="B3" s="240" t="s">
        <v>3545</v>
      </c>
      <c r="C3" s="256">
        <v>0.27829999999999999</v>
      </c>
      <c r="D3" s="241"/>
    </row>
    <row r="4" spans="1:5" ht="17.25" thickBot="1" x14ac:dyDescent="0.3">
      <c r="A4" s="236"/>
      <c r="B4" s="240" t="s">
        <v>3541</v>
      </c>
      <c r="C4" s="256">
        <v>0.27139999999999997</v>
      </c>
      <c r="D4" s="241"/>
    </row>
    <row r="5" spans="1:5" ht="17.25" thickBot="1" x14ac:dyDescent="0.3">
      <c r="A5" s="235"/>
      <c r="B5" s="240" t="s">
        <v>3542</v>
      </c>
      <c r="C5" s="256">
        <v>4.8099999999999997E-2</v>
      </c>
      <c r="D5" s="241"/>
    </row>
    <row r="6" spans="1:5" ht="17.25" thickBot="1" x14ac:dyDescent="0.3">
      <c r="A6" s="237"/>
      <c r="B6" s="240" t="s">
        <v>3543</v>
      </c>
      <c r="C6" s="256">
        <v>9.9599999999999994E-2</v>
      </c>
      <c r="D6" s="241"/>
    </row>
    <row r="7" spans="1:5" ht="17.25" thickBot="1" x14ac:dyDescent="0.3">
      <c r="A7" s="238"/>
      <c r="B7" s="240" t="s">
        <v>3546</v>
      </c>
      <c r="C7" s="256">
        <v>0.14080000000000001</v>
      </c>
    </row>
    <row r="9" spans="1:5" ht="15.75" thickBot="1" x14ac:dyDescent="0.3"/>
    <row r="10" spans="1:5" ht="17.25" thickBot="1" x14ac:dyDescent="0.3">
      <c r="A10" s="255"/>
      <c r="B10" s="239" t="s">
        <v>3605</v>
      </c>
      <c r="C10" s="242">
        <v>1</v>
      </c>
    </row>
    <row r="11" spans="1:5" ht="17.25" thickBot="1" x14ac:dyDescent="0.3">
      <c r="A11" s="233"/>
      <c r="B11" s="239" t="s">
        <v>3540</v>
      </c>
      <c r="C11" s="256">
        <v>0.14280000000000001</v>
      </c>
      <c r="E11" t="s">
        <v>3607</v>
      </c>
    </row>
    <row r="12" spans="1:5" ht="17.25" thickBot="1" x14ac:dyDescent="0.3">
      <c r="A12" s="234"/>
      <c r="B12" s="240" t="s">
        <v>3545</v>
      </c>
      <c r="C12" s="256">
        <v>0.34060000000000001</v>
      </c>
    </row>
    <row r="13" spans="1:5" ht="17.25" thickBot="1" x14ac:dyDescent="0.3">
      <c r="A13" s="236"/>
      <c r="B13" s="240" t="s">
        <v>3541</v>
      </c>
      <c r="C13" s="256">
        <v>0.29670000000000002</v>
      </c>
    </row>
    <row r="14" spans="1:5" ht="17.25" thickBot="1" x14ac:dyDescent="0.3">
      <c r="A14" s="235"/>
      <c r="B14" s="240" t="s">
        <v>3542</v>
      </c>
      <c r="C14" s="256">
        <v>4.3900000000000002E-2</v>
      </c>
    </row>
    <row r="15" spans="1:5" ht="17.25" thickBot="1" x14ac:dyDescent="0.3">
      <c r="A15" s="237"/>
      <c r="B15" s="240" t="s">
        <v>3543</v>
      </c>
      <c r="C15" s="256">
        <v>4.3900000000000002E-2</v>
      </c>
    </row>
    <row r="16" spans="1:5" ht="17.25" thickBot="1" x14ac:dyDescent="0.3">
      <c r="A16" s="238"/>
      <c r="B16" s="240" t="s">
        <v>3546</v>
      </c>
      <c r="C16" s="256">
        <v>0.1318</v>
      </c>
    </row>
    <row r="18" spans="1:5" ht="15.75" thickBot="1" x14ac:dyDescent="0.3"/>
    <row r="19" spans="1:5" ht="17.25" thickBot="1" x14ac:dyDescent="0.3">
      <c r="A19" s="255"/>
      <c r="B19" s="239" t="s">
        <v>3605</v>
      </c>
      <c r="C19" s="242">
        <v>1</v>
      </c>
    </row>
    <row r="20" spans="1:5" ht="17.25" thickBot="1" x14ac:dyDescent="0.3">
      <c r="A20" s="233"/>
      <c r="B20" s="239" t="s">
        <v>3540</v>
      </c>
      <c r="C20" s="256">
        <v>0.31340000000000001</v>
      </c>
      <c r="E20" t="s">
        <v>3630</v>
      </c>
    </row>
    <row r="21" spans="1:5" ht="17.25" thickBot="1" x14ac:dyDescent="0.3">
      <c r="A21" s="234"/>
      <c r="B21" s="240" t="s">
        <v>3545</v>
      </c>
      <c r="C21" s="256">
        <v>0.23899999999999999</v>
      </c>
    </row>
    <row r="22" spans="1:5" ht="17.25" thickBot="1" x14ac:dyDescent="0.3">
      <c r="A22" s="236"/>
      <c r="B22" s="240" t="s">
        <v>3541</v>
      </c>
      <c r="C22" s="256">
        <v>0.10440000000000001</v>
      </c>
    </row>
    <row r="23" spans="1:5" ht="17.25" thickBot="1" x14ac:dyDescent="0.3">
      <c r="A23" s="235"/>
      <c r="B23" s="240" t="s">
        <v>3542</v>
      </c>
      <c r="C23" s="242">
        <v>0</v>
      </c>
    </row>
    <row r="24" spans="1:5" ht="17.25" thickBot="1" x14ac:dyDescent="0.3">
      <c r="A24" s="237"/>
      <c r="B24" s="240" t="s">
        <v>3543</v>
      </c>
      <c r="C24" s="256">
        <v>0.1343</v>
      </c>
    </row>
    <row r="25" spans="1:5" ht="17.25" thickBot="1" x14ac:dyDescent="0.3">
      <c r="A25" s="238"/>
      <c r="B25" s="240" t="s">
        <v>3546</v>
      </c>
      <c r="C25" s="256">
        <v>0.20080000000000001</v>
      </c>
    </row>
    <row r="27" spans="1:5" ht="15.75" thickBot="1" x14ac:dyDescent="0.3"/>
    <row r="28" spans="1:5" ht="17.25" thickBot="1" x14ac:dyDescent="0.3">
      <c r="A28" s="255"/>
      <c r="B28" s="239" t="s">
        <v>3605</v>
      </c>
      <c r="C28" s="242">
        <v>1</v>
      </c>
    </row>
    <row r="29" spans="1:5" ht="17.25" thickBot="1" x14ac:dyDescent="0.3">
      <c r="A29" s="233"/>
      <c r="B29" s="239" t="s">
        <v>3540</v>
      </c>
      <c r="C29" s="242">
        <v>0.25</v>
      </c>
      <c r="E29" t="s">
        <v>3631</v>
      </c>
    </row>
    <row r="30" spans="1:5" ht="17.25" thickBot="1" x14ac:dyDescent="0.3">
      <c r="A30" s="234"/>
      <c r="B30" s="240" t="s">
        <v>3545</v>
      </c>
      <c r="C30" s="256">
        <v>8.3299999999999999E-2</v>
      </c>
    </row>
    <row r="31" spans="1:5" ht="17.25" thickBot="1" x14ac:dyDescent="0.3">
      <c r="A31" s="236"/>
      <c r="B31" s="240" t="s">
        <v>3541</v>
      </c>
      <c r="C31" s="256">
        <v>0.66669999999999996</v>
      </c>
    </row>
    <row r="32" spans="1:5" ht="17.25" thickBot="1" x14ac:dyDescent="0.3">
      <c r="A32" s="235"/>
      <c r="B32" s="240" t="s">
        <v>3542</v>
      </c>
      <c r="C32" s="242">
        <v>0</v>
      </c>
    </row>
    <row r="33" spans="1:5" ht="17.25" thickBot="1" x14ac:dyDescent="0.3">
      <c r="A33" s="237"/>
      <c r="B33" s="240" t="s">
        <v>3543</v>
      </c>
      <c r="C33" s="242">
        <v>0</v>
      </c>
    </row>
    <row r="34" spans="1:5" ht="17.25" thickBot="1" x14ac:dyDescent="0.3">
      <c r="A34" s="238"/>
      <c r="B34" s="240" t="s">
        <v>3546</v>
      </c>
      <c r="C34" s="242">
        <v>0</v>
      </c>
    </row>
    <row r="36" spans="1:5" ht="15.75" thickBot="1" x14ac:dyDescent="0.3"/>
    <row r="37" spans="1:5" ht="17.25" thickBot="1" x14ac:dyDescent="0.3">
      <c r="A37" s="255"/>
      <c r="B37" s="239" t="s">
        <v>3605</v>
      </c>
      <c r="C37" s="242">
        <v>1</v>
      </c>
    </row>
    <row r="38" spans="1:5" ht="17.25" thickBot="1" x14ac:dyDescent="0.3">
      <c r="A38" s="233"/>
      <c r="B38" s="239" t="s">
        <v>3540</v>
      </c>
      <c r="C38" s="242">
        <v>0.1</v>
      </c>
      <c r="E38" t="s">
        <v>3641</v>
      </c>
    </row>
    <row r="39" spans="1:5" ht="17.25" thickBot="1" x14ac:dyDescent="0.3">
      <c r="A39" s="234"/>
      <c r="B39" s="240" t="s">
        <v>3545</v>
      </c>
      <c r="C39" s="242">
        <v>0.32</v>
      </c>
    </row>
    <row r="40" spans="1:5" ht="17.25" thickBot="1" x14ac:dyDescent="0.3">
      <c r="A40" s="236"/>
      <c r="B40" s="240" t="s">
        <v>3541</v>
      </c>
      <c r="C40" s="242">
        <v>0.4</v>
      </c>
    </row>
    <row r="41" spans="1:5" ht="17.25" thickBot="1" x14ac:dyDescent="0.3">
      <c r="A41" s="235"/>
      <c r="B41" s="240" t="s">
        <v>3542</v>
      </c>
      <c r="C41" s="242">
        <v>0.02</v>
      </c>
    </row>
    <row r="42" spans="1:5" ht="17.25" thickBot="1" x14ac:dyDescent="0.3">
      <c r="A42" s="237"/>
      <c r="B42" s="240" t="s">
        <v>3543</v>
      </c>
      <c r="C42" s="242">
        <v>0.16</v>
      </c>
    </row>
    <row r="43" spans="1:5" ht="17.25" thickBot="1" x14ac:dyDescent="0.3">
      <c r="A43" s="238"/>
      <c r="B43" s="240" t="s">
        <v>3546</v>
      </c>
      <c r="C43" s="242">
        <v>0</v>
      </c>
    </row>
    <row r="45" spans="1:5" ht="15.75" thickBot="1" x14ac:dyDescent="0.3"/>
    <row r="46" spans="1:5" ht="17.25" thickBot="1" x14ac:dyDescent="0.3">
      <c r="A46" s="255"/>
      <c r="B46" s="239" t="s">
        <v>3605</v>
      </c>
      <c r="C46" s="242">
        <v>1</v>
      </c>
    </row>
    <row r="47" spans="1:5" ht="17.25" thickBot="1" x14ac:dyDescent="0.3">
      <c r="A47" s="233"/>
      <c r="B47" s="239" t="s">
        <v>3540</v>
      </c>
      <c r="C47" s="256">
        <v>7.0099999999999996E-2</v>
      </c>
      <c r="E47" t="s">
        <v>3646</v>
      </c>
    </row>
    <row r="48" spans="1:5" ht="17.25" thickBot="1" x14ac:dyDescent="0.3">
      <c r="A48" s="234"/>
      <c r="B48" s="240" t="s">
        <v>3545</v>
      </c>
      <c r="C48" s="256">
        <v>0.24560000000000001</v>
      </c>
    </row>
    <row r="49" spans="1:5" ht="17.25" thickBot="1" x14ac:dyDescent="0.3">
      <c r="A49" s="236"/>
      <c r="B49" s="240" t="s">
        <v>3541</v>
      </c>
      <c r="C49" s="256">
        <v>0.29820000000000002</v>
      </c>
    </row>
    <row r="50" spans="1:5" ht="17.25" thickBot="1" x14ac:dyDescent="0.3">
      <c r="A50" s="235"/>
      <c r="B50" s="240" t="s">
        <v>3542</v>
      </c>
      <c r="C50" s="256">
        <v>0.14030000000000001</v>
      </c>
    </row>
    <row r="51" spans="1:5" ht="17.25" thickBot="1" x14ac:dyDescent="0.3">
      <c r="A51" s="237"/>
      <c r="B51" s="240" t="s">
        <v>3543</v>
      </c>
      <c r="C51" s="256">
        <v>3.5000000000000003E-2</v>
      </c>
    </row>
    <row r="52" spans="1:5" ht="17.25" thickBot="1" x14ac:dyDescent="0.3">
      <c r="A52" s="238"/>
      <c r="B52" s="240" t="s">
        <v>3546</v>
      </c>
      <c r="C52" s="256">
        <v>0.21049999999999999</v>
      </c>
    </row>
    <row r="54" spans="1:5" ht="15.75" thickBot="1" x14ac:dyDescent="0.3"/>
    <row r="55" spans="1:5" ht="17.25" thickBot="1" x14ac:dyDescent="0.3">
      <c r="A55" s="255"/>
      <c r="B55" s="239" t="s">
        <v>3605</v>
      </c>
      <c r="C55" s="242">
        <v>1</v>
      </c>
    </row>
    <row r="56" spans="1:5" ht="17.25" thickBot="1" x14ac:dyDescent="0.3">
      <c r="A56" s="233"/>
      <c r="B56" s="239" t="s">
        <v>3540</v>
      </c>
      <c r="C56" s="242">
        <v>0</v>
      </c>
      <c r="E56" t="s">
        <v>3647</v>
      </c>
    </row>
    <row r="57" spans="1:5" ht="17.25" thickBot="1" x14ac:dyDescent="0.3">
      <c r="A57" s="234"/>
      <c r="B57" s="240" t="s">
        <v>3545</v>
      </c>
      <c r="C57" s="256">
        <v>0.5151</v>
      </c>
    </row>
    <row r="58" spans="1:5" ht="17.25" thickBot="1" x14ac:dyDescent="0.3">
      <c r="A58" s="236"/>
      <c r="B58" s="240" t="s">
        <v>3541</v>
      </c>
      <c r="C58" s="256">
        <v>0.2424</v>
      </c>
    </row>
    <row r="59" spans="1:5" ht="17.25" thickBot="1" x14ac:dyDescent="0.3">
      <c r="A59" s="235"/>
      <c r="B59" s="240" t="s">
        <v>3542</v>
      </c>
      <c r="C59" s="242">
        <v>0</v>
      </c>
    </row>
    <row r="60" spans="1:5" ht="17.25" thickBot="1" x14ac:dyDescent="0.3">
      <c r="A60" s="237"/>
      <c r="B60" s="240" t="s">
        <v>3543</v>
      </c>
      <c r="C60" s="256">
        <v>3.0300000000000001E-2</v>
      </c>
    </row>
    <row r="61" spans="1:5" ht="17.25" thickBot="1" x14ac:dyDescent="0.3">
      <c r="A61" s="238"/>
      <c r="B61" s="240" t="s">
        <v>3546</v>
      </c>
      <c r="C61" s="256">
        <v>0.21210000000000001</v>
      </c>
    </row>
    <row r="63" spans="1:5" ht="15.75" thickBot="1" x14ac:dyDescent="0.3"/>
    <row r="64" spans="1:5" ht="17.25" thickBot="1" x14ac:dyDescent="0.3">
      <c r="A64" s="255"/>
      <c r="B64" s="239" t="s">
        <v>3605</v>
      </c>
      <c r="C64" s="242">
        <v>1</v>
      </c>
    </row>
    <row r="65" spans="1:5" ht="17.25" thickBot="1" x14ac:dyDescent="0.3">
      <c r="A65" s="233"/>
      <c r="B65" s="239" t="s">
        <v>3540</v>
      </c>
      <c r="C65" s="256">
        <v>0.14799999999999999</v>
      </c>
      <c r="E65" t="s">
        <v>3656</v>
      </c>
    </row>
    <row r="66" spans="1:5" ht="17.25" thickBot="1" x14ac:dyDescent="0.3">
      <c r="A66" s="234"/>
      <c r="B66" s="240" t="s">
        <v>3545</v>
      </c>
      <c r="C66" s="242">
        <v>0.3</v>
      </c>
    </row>
    <row r="67" spans="1:5" ht="17.25" thickBot="1" x14ac:dyDescent="0.3">
      <c r="A67" s="236"/>
      <c r="B67" s="240" t="s">
        <v>3541</v>
      </c>
      <c r="C67" s="256">
        <v>0.33329999999999999</v>
      </c>
    </row>
    <row r="68" spans="1:5" ht="17.25" thickBot="1" x14ac:dyDescent="0.3">
      <c r="A68" s="235"/>
      <c r="B68" s="240" t="s">
        <v>3542</v>
      </c>
      <c r="C68" s="256">
        <v>0.18509999999999999</v>
      </c>
    </row>
    <row r="69" spans="1:5" ht="17.25" thickBot="1" x14ac:dyDescent="0.3">
      <c r="A69" s="237"/>
      <c r="B69" s="240" t="s">
        <v>3543</v>
      </c>
      <c r="C69" s="256">
        <v>3.6999999999999998E-2</v>
      </c>
    </row>
    <row r="70" spans="1:5" ht="17.25" thickBot="1" x14ac:dyDescent="0.3">
      <c r="A70" s="238"/>
      <c r="B70" s="240" t="s">
        <v>3546</v>
      </c>
      <c r="C70" s="242">
        <v>0</v>
      </c>
    </row>
    <row r="72" spans="1:5" ht="15.75" thickBot="1" x14ac:dyDescent="0.3"/>
    <row r="73" spans="1:5" ht="17.25" thickBot="1" x14ac:dyDescent="0.3">
      <c r="A73" s="255"/>
      <c r="B73" s="239" t="s">
        <v>3605</v>
      </c>
      <c r="C73" s="242">
        <v>1</v>
      </c>
    </row>
    <row r="74" spans="1:5" ht="17.25" thickBot="1" x14ac:dyDescent="0.3">
      <c r="A74" s="233"/>
      <c r="B74" s="239" t="s">
        <v>3540</v>
      </c>
      <c r="C74" s="256">
        <v>0.2707</v>
      </c>
      <c r="E74" t="s">
        <v>3657</v>
      </c>
    </row>
    <row r="75" spans="1:5" ht="17.25" thickBot="1" x14ac:dyDescent="0.3">
      <c r="A75" s="234"/>
      <c r="B75" s="240" t="s">
        <v>3545</v>
      </c>
      <c r="C75" s="256">
        <v>0.32400000000000001</v>
      </c>
    </row>
    <row r="76" spans="1:5" ht="17.25" thickBot="1" x14ac:dyDescent="0.3">
      <c r="A76" s="236"/>
      <c r="B76" s="240" t="s">
        <v>3541</v>
      </c>
      <c r="C76" s="242">
        <v>0.22</v>
      </c>
    </row>
    <row r="77" spans="1:5" ht="17.25" thickBot="1" x14ac:dyDescent="0.3">
      <c r="A77" s="235"/>
      <c r="B77" s="240" t="s">
        <v>3542</v>
      </c>
      <c r="C77" s="256">
        <v>0.108</v>
      </c>
    </row>
    <row r="78" spans="1:5" ht="17.25" thickBot="1" x14ac:dyDescent="0.3">
      <c r="A78" s="237"/>
      <c r="B78" s="240" t="s">
        <v>3543</v>
      </c>
      <c r="C78" s="256">
        <v>8.1000000000000003E-2</v>
      </c>
    </row>
    <row r="79" spans="1:5" ht="17.25" thickBot="1" x14ac:dyDescent="0.3">
      <c r="A79" s="238"/>
      <c r="B79" s="240" t="s">
        <v>3546</v>
      </c>
      <c r="C79" s="242">
        <v>0</v>
      </c>
    </row>
    <row r="81" spans="1:5" ht="15.75" thickBot="1" x14ac:dyDescent="0.3"/>
    <row r="82" spans="1:5" ht="17.25" thickBot="1" x14ac:dyDescent="0.3">
      <c r="A82" s="255"/>
      <c r="B82" s="239" t="s">
        <v>3605</v>
      </c>
      <c r="C82" s="242">
        <v>1</v>
      </c>
    </row>
    <row r="83" spans="1:5" ht="17.25" thickBot="1" x14ac:dyDescent="0.3">
      <c r="A83" s="233"/>
      <c r="B83" s="239" t="s">
        <v>3540</v>
      </c>
      <c r="C83" s="242">
        <v>0.1</v>
      </c>
      <c r="E83" t="s">
        <v>3662</v>
      </c>
    </row>
    <row r="84" spans="1:5" ht="17.25" thickBot="1" x14ac:dyDescent="0.3">
      <c r="A84" s="234"/>
      <c r="B84" s="240" t="s">
        <v>3545</v>
      </c>
      <c r="C84" s="242">
        <v>0.2</v>
      </c>
    </row>
    <row r="85" spans="1:5" ht="17.25" thickBot="1" x14ac:dyDescent="0.3">
      <c r="A85" s="236"/>
      <c r="B85" s="240" t="s">
        <v>3541</v>
      </c>
      <c r="C85" s="242">
        <v>0.4</v>
      </c>
    </row>
    <row r="86" spans="1:5" ht="17.25" thickBot="1" x14ac:dyDescent="0.3">
      <c r="A86" s="235"/>
      <c r="B86" s="240" t="s">
        <v>3542</v>
      </c>
      <c r="C86" s="242">
        <v>0</v>
      </c>
    </row>
    <row r="87" spans="1:5" ht="17.25" thickBot="1" x14ac:dyDescent="0.3">
      <c r="A87" s="237"/>
      <c r="B87" s="240" t="s">
        <v>3543</v>
      </c>
      <c r="C87" s="256">
        <v>2.5000000000000001E-2</v>
      </c>
    </row>
    <row r="88" spans="1:5" ht="17.25" thickBot="1" x14ac:dyDescent="0.3">
      <c r="A88" s="238"/>
      <c r="B88" s="240" t="s">
        <v>3546</v>
      </c>
      <c r="C88" s="256">
        <v>0.27500000000000002</v>
      </c>
    </row>
    <row r="90" spans="1:5" ht="15.75" thickBot="1" x14ac:dyDescent="0.3"/>
    <row r="91" spans="1:5" ht="17.25" thickBot="1" x14ac:dyDescent="0.3">
      <c r="A91" s="255"/>
      <c r="B91" s="239" t="s">
        <v>3605</v>
      </c>
      <c r="C91" s="242">
        <v>1</v>
      </c>
    </row>
    <row r="92" spans="1:5" ht="17.25" thickBot="1" x14ac:dyDescent="0.3">
      <c r="A92" s="233"/>
      <c r="B92" s="239" t="s">
        <v>3540</v>
      </c>
      <c r="C92" s="242">
        <v>0</v>
      </c>
      <c r="E92" t="s">
        <v>3663</v>
      </c>
    </row>
    <row r="93" spans="1:5" ht="17.25" thickBot="1" x14ac:dyDescent="0.3">
      <c r="A93" s="234"/>
      <c r="B93" s="240" t="s">
        <v>3545</v>
      </c>
      <c r="C93" s="242">
        <v>0</v>
      </c>
    </row>
    <row r="94" spans="1:5" ht="17.25" thickBot="1" x14ac:dyDescent="0.3">
      <c r="A94" s="236"/>
      <c r="B94" s="240" t="s">
        <v>3541</v>
      </c>
      <c r="C94" s="242">
        <v>0</v>
      </c>
    </row>
    <row r="95" spans="1:5" ht="17.25" thickBot="1" x14ac:dyDescent="0.3">
      <c r="A95" s="235"/>
      <c r="B95" s="240" t="s">
        <v>3542</v>
      </c>
      <c r="C95" s="242">
        <v>0</v>
      </c>
    </row>
    <row r="96" spans="1:5" ht="17.25" thickBot="1" x14ac:dyDescent="0.3">
      <c r="A96" s="237"/>
      <c r="B96" s="240" t="s">
        <v>3543</v>
      </c>
      <c r="C96" s="242">
        <v>0</v>
      </c>
    </row>
    <row r="97" spans="1:5" ht="17.25" thickBot="1" x14ac:dyDescent="0.3">
      <c r="A97" s="238"/>
      <c r="B97" s="240" t="s">
        <v>3546</v>
      </c>
      <c r="C97" s="242">
        <v>1</v>
      </c>
    </row>
    <row r="99" spans="1:5" ht="15.75" thickBot="1" x14ac:dyDescent="0.3"/>
    <row r="100" spans="1:5" ht="17.25" thickBot="1" x14ac:dyDescent="0.3">
      <c r="A100" s="255"/>
      <c r="B100" s="239" t="s">
        <v>3605</v>
      </c>
      <c r="C100" s="242">
        <v>1</v>
      </c>
    </row>
    <row r="101" spans="1:5" ht="17.25" thickBot="1" x14ac:dyDescent="0.3">
      <c r="A101" s="233"/>
      <c r="B101" s="239" t="s">
        <v>3540</v>
      </c>
      <c r="C101" s="242">
        <v>0.18</v>
      </c>
      <c r="E101" t="s">
        <v>3670</v>
      </c>
    </row>
    <row r="102" spans="1:5" ht="17.25" thickBot="1" x14ac:dyDescent="0.3">
      <c r="A102" s="234"/>
      <c r="B102" s="240" t="s">
        <v>3545</v>
      </c>
      <c r="C102" s="242">
        <v>0.38</v>
      </c>
    </row>
    <row r="103" spans="1:5" ht="17.25" thickBot="1" x14ac:dyDescent="0.3">
      <c r="A103" s="236"/>
      <c r="B103" s="240" t="s">
        <v>3541</v>
      </c>
      <c r="C103" s="242">
        <v>0.2</v>
      </c>
    </row>
    <row r="104" spans="1:5" ht="17.25" thickBot="1" x14ac:dyDescent="0.3">
      <c r="A104" s="235"/>
      <c r="B104" s="240" t="s">
        <v>3542</v>
      </c>
      <c r="C104" s="242">
        <v>0</v>
      </c>
    </row>
    <row r="105" spans="1:5" ht="17.25" thickBot="1" x14ac:dyDescent="0.3">
      <c r="A105" s="237"/>
      <c r="B105" s="240" t="s">
        <v>3543</v>
      </c>
      <c r="C105" s="242">
        <v>0.16</v>
      </c>
    </row>
    <row r="106" spans="1:5" ht="17.25" thickBot="1" x14ac:dyDescent="0.3">
      <c r="A106" s="238"/>
      <c r="B106" s="240" t="s">
        <v>3546</v>
      </c>
      <c r="C106" s="242">
        <v>0.08</v>
      </c>
    </row>
    <row r="108" spans="1:5" ht="15.75" thickBot="1" x14ac:dyDescent="0.3"/>
    <row r="109" spans="1:5" ht="17.25" thickBot="1" x14ac:dyDescent="0.3">
      <c r="A109" s="255"/>
      <c r="B109" s="239" t="s">
        <v>3605</v>
      </c>
      <c r="C109" s="242">
        <v>1</v>
      </c>
    </row>
    <row r="110" spans="1:5" ht="17.25" thickBot="1" x14ac:dyDescent="0.3">
      <c r="A110" s="233"/>
      <c r="B110" s="239" t="s">
        <v>3540</v>
      </c>
      <c r="C110" s="242">
        <v>0</v>
      </c>
      <c r="E110" t="s">
        <v>3671</v>
      </c>
    </row>
    <row r="111" spans="1:5" ht="17.25" thickBot="1" x14ac:dyDescent="0.3">
      <c r="A111" s="234"/>
      <c r="B111" s="240" t="s">
        <v>3545</v>
      </c>
      <c r="C111" s="242">
        <v>0.25</v>
      </c>
    </row>
    <row r="112" spans="1:5" ht="17.25" thickBot="1" x14ac:dyDescent="0.3">
      <c r="A112" s="236"/>
      <c r="B112" s="240" t="s">
        <v>3541</v>
      </c>
      <c r="C112" s="242">
        <v>0.75</v>
      </c>
    </row>
    <row r="113" spans="1:5" ht="17.25" thickBot="1" x14ac:dyDescent="0.3">
      <c r="A113" s="235"/>
      <c r="B113" s="240" t="s">
        <v>3542</v>
      </c>
      <c r="C113" s="242">
        <v>0</v>
      </c>
    </row>
    <row r="114" spans="1:5" ht="17.25" thickBot="1" x14ac:dyDescent="0.3">
      <c r="A114" s="237"/>
      <c r="B114" s="240" t="s">
        <v>3543</v>
      </c>
      <c r="C114" s="242">
        <v>0</v>
      </c>
    </row>
    <row r="115" spans="1:5" ht="17.25" thickBot="1" x14ac:dyDescent="0.3">
      <c r="A115" s="238"/>
      <c r="B115" s="240" t="s">
        <v>3546</v>
      </c>
      <c r="C115" s="242">
        <v>0</v>
      </c>
    </row>
    <row r="117" spans="1:5" ht="15.75" thickBot="1" x14ac:dyDescent="0.3"/>
    <row r="118" spans="1:5" ht="17.25" thickBot="1" x14ac:dyDescent="0.3">
      <c r="A118" s="255"/>
      <c r="B118" s="239" t="s">
        <v>3605</v>
      </c>
      <c r="C118" s="242">
        <v>1</v>
      </c>
    </row>
    <row r="119" spans="1:5" ht="17.25" thickBot="1" x14ac:dyDescent="0.3">
      <c r="A119" s="233"/>
      <c r="B119" s="239" t="s">
        <v>3540</v>
      </c>
      <c r="C119" s="256">
        <v>0.44440000000000002</v>
      </c>
    </row>
    <row r="120" spans="1:5" ht="17.25" thickBot="1" x14ac:dyDescent="0.3">
      <c r="A120" s="234"/>
      <c r="B120" s="240" t="s">
        <v>3545</v>
      </c>
      <c r="C120" s="256">
        <v>0.33329999999999999</v>
      </c>
      <c r="E120" t="s">
        <v>3675</v>
      </c>
    </row>
    <row r="121" spans="1:5" ht="17.25" thickBot="1" x14ac:dyDescent="0.3">
      <c r="A121" s="236"/>
      <c r="B121" s="240" t="s">
        <v>3541</v>
      </c>
      <c r="C121" s="242">
        <v>0</v>
      </c>
    </row>
    <row r="122" spans="1:5" ht="17.25" thickBot="1" x14ac:dyDescent="0.3">
      <c r="A122" s="235"/>
      <c r="B122" s="240" t="s">
        <v>3542</v>
      </c>
      <c r="C122" s="242">
        <v>0</v>
      </c>
    </row>
    <row r="123" spans="1:5" ht="17.25" thickBot="1" x14ac:dyDescent="0.3">
      <c r="A123" s="237"/>
      <c r="B123" s="240" t="s">
        <v>3543</v>
      </c>
      <c r="C123" s="256">
        <v>0.22220000000000001</v>
      </c>
    </row>
    <row r="124" spans="1:5" ht="17.25" thickBot="1" x14ac:dyDescent="0.3">
      <c r="A124" s="238"/>
      <c r="B124" s="240" t="s">
        <v>3546</v>
      </c>
      <c r="C124" s="242">
        <v>0</v>
      </c>
    </row>
    <row r="126" spans="1:5" ht="15.75" thickBot="1" x14ac:dyDescent="0.3"/>
    <row r="127" spans="1:5" ht="17.25" thickBot="1" x14ac:dyDescent="0.3">
      <c r="A127" s="255"/>
      <c r="B127" s="239" t="s">
        <v>3605</v>
      </c>
      <c r="C127" s="242">
        <v>1</v>
      </c>
    </row>
    <row r="128" spans="1:5" ht="17.25" thickBot="1" x14ac:dyDescent="0.3">
      <c r="A128" s="233"/>
      <c r="B128" s="239" t="s">
        <v>3540</v>
      </c>
      <c r="C128" s="256">
        <v>0.36359999999999998</v>
      </c>
    </row>
    <row r="129" spans="1:5" ht="17.25" thickBot="1" x14ac:dyDescent="0.3">
      <c r="A129" s="234"/>
      <c r="B129" s="240" t="s">
        <v>3545</v>
      </c>
      <c r="C129" s="256">
        <v>0.45450000000000002</v>
      </c>
    </row>
    <row r="130" spans="1:5" ht="17.25" thickBot="1" x14ac:dyDescent="0.3">
      <c r="A130" s="236"/>
      <c r="B130" s="240" t="s">
        <v>3541</v>
      </c>
      <c r="C130" s="256">
        <v>0.18179999999999999</v>
      </c>
      <c r="E130" t="s">
        <v>3680</v>
      </c>
    </row>
    <row r="131" spans="1:5" ht="17.25" thickBot="1" x14ac:dyDescent="0.3">
      <c r="A131" s="235"/>
      <c r="B131" s="240" t="s">
        <v>3542</v>
      </c>
      <c r="C131" s="242">
        <v>0</v>
      </c>
    </row>
    <row r="132" spans="1:5" ht="17.25" thickBot="1" x14ac:dyDescent="0.3">
      <c r="A132" s="237"/>
      <c r="B132" s="240" t="s">
        <v>3543</v>
      </c>
      <c r="C132" s="242">
        <v>0</v>
      </c>
    </row>
    <row r="133" spans="1:5" ht="17.25" thickBot="1" x14ac:dyDescent="0.3">
      <c r="A133" s="238"/>
      <c r="B133" s="240" t="s">
        <v>3546</v>
      </c>
      <c r="C133" s="242">
        <v>0</v>
      </c>
    </row>
    <row r="135" spans="1:5" ht="15.75" thickBot="1" x14ac:dyDescent="0.3"/>
    <row r="136" spans="1:5" ht="17.25" thickBot="1" x14ac:dyDescent="0.3">
      <c r="A136" s="255"/>
      <c r="B136" s="239" t="s">
        <v>3605</v>
      </c>
      <c r="C136" s="242">
        <v>1</v>
      </c>
    </row>
    <row r="137" spans="1:5" ht="17.25" thickBot="1" x14ac:dyDescent="0.3">
      <c r="A137" s="233"/>
      <c r="B137" s="239" t="s">
        <v>3540</v>
      </c>
      <c r="C137" s="256">
        <v>0.18179999999999999</v>
      </c>
    </row>
    <row r="138" spans="1:5" ht="17.25" thickBot="1" x14ac:dyDescent="0.3">
      <c r="A138" s="234"/>
      <c r="B138" s="240" t="s">
        <v>3545</v>
      </c>
      <c r="C138" s="256">
        <v>9.0999999999999998E-2</v>
      </c>
      <c r="E138" t="s">
        <v>3681</v>
      </c>
    </row>
    <row r="139" spans="1:5" ht="17.25" thickBot="1" x14ac:dyDescent="0.3">
      <c r="A139" s="236"/>
      <c r="B139" s="240" t="s">
        <v>3541</v>
      </c>
      <c r="C139" s="256">
        <v>0.72719999999999996</v>
      </c>
    </row>
    <row r="140" spans="1:5" ht="17.25" thickBot="1" x14ac:dyDescent="0.3">
      <c r="A140" s="235"/>
      <c r="B140" s="240" t="s">
        <v>3542</v>
      </c>
      <c r="C140" s="242">
        <v>0</v>
      </c>
    </row>
    <row r="141" spans="1:5" ht="17.25" thickBot="1" x14ac:dyDescent="0.3">
      <c r="A141" s="237"/>
      <c r="B141" s="240" t="s">
        <v>3543</v>
      </c>
      <c r="C141" s="242">
        <v>0</v>
      </c>
    </row>
    <row r="142" spans="1:5" ht="17.25" thickBot="1" x14ac:dyDescent="0.3">
      <c r="A142" s="238"/>
      <c r="B142" s="240" t="s">
        <v>3546</v>
      </c>
      <c r="C142" s="242">
        <v>0</v>
      </c>
    </row>
    <row r="144" spans="1:5" ht="15.75" thickBot="1" x14ac:dyDescent="0.3"/>
    <row r="145" spans="1:5" ht="17.25" thickBot="1" x14ac:dyDescent="0.3">
      <c r="A145" s="255"/>
      <c r="B145" s="239" t="s">
        <v>3605</v>
      </c>
      <c r="C145" s="242">
        <v>1</v>
      </c>
    </row>
    <row r="146" spans="1:5" ht="17.25" thickBot="1" x14ac:dyDescent="0.3">
      <c r="A146" s="233"/>
      <c r="B146" s="239" t="s">
        <v>3540</v>
      </c>
      <c r="C146" s="242">
        <v>0</v>
      </c>
    </row>
    <row r="147" spans="1:5" ht="17.25" thickBot="1" x14ac:dyDescent="0.3">
      <c r="A147" s="234"/>
      <c r="B147" s="240" t="s">
        <v>3545</v>
      </c>
      <c r="C147" s="242">
        <v>0</v>
      </c>
      <c r="E147" t="s">
        <v>3685</v>
      </c>
    </row>
    <row r="148" spans="1:5" ht="17.25" thickBot="1" x14ac:dyDescent="0.3">
      <c r="A148" s="236"/>
      <c r="B148" s="240" t="s">
        <v>3541</v>
      </c>
      <c r="C148" s="242">
        <v>0.75</v>
      </c>
    </row>
    <row r="149" spans="1:5" ht="17.25" thickBot="1" x14ac:dyDescent="0.3">
      <c r="A149" s="235"/>
      <c r="B149" s="240" t="s">
        <v>3542</v>
      </c>
      <c r="C149" s="242">
        <v>0</v>
      </c>
    </row>
    <row r="150" spans="1:5" ht="17.25" thickBot="1" x14ac:dyDescent="0.3">
      <c r="A150" s="237"/>
      <c r="B150" s="240" t="s">
        <v>3543</v>
      </c>
      <c r="C150" s="242">
        <v>0.25</v>
      </c>
    </row>
    <row r="151" spans="1:5" ht="17.25" thickBot="1" x14ac:dyDescent="0.3">
      <c r="A151" s="238"/>
      <c r="B151" s="240" t="s">
        <v>3546</v>
      </c>
      <c r="C151" s="242">
        <v>0</v>
      </c>
    </row>
    <row r="153" spans="1:5" ht="15.75" thickBot="1" x14ac:dyDescent="0.3"/>
    <row r="154" spans="1:5" ht="17.25" thickBot="1" x14ac:dyDescent="0.3">
      <c r="A154" s="255"/>
      <c r="B154" s="239" t="s">
        <v>3605</v>
      </c>
      <c r="C154" s="242">
        <v>1</v>
      </c>
    </row>
    <row r="155" spans="1:5" ht="17.25" thickBot="1" x14ac:dyDescent="0.3">
      <c r="A155" s="233"/>
      <c r="B155" s="239" t="s">
        <v>3540</v>
      </c>
      <c r="C155" s="260">
        <v>0.625</v>
      </c>
    </row>
    <row r="156" spans="1:5" ht="17.25" thickBot="1" x14ac:dyDescent="0.3">
      <c r="A156" s="234"/>
      <c r="B156" s="240" t="s">
        <v>3545</v>
      </c>
      <c r="C156" s="242">
        <v>0.25</v>
      </c>
      <c r="E156" t="s">
        <v>3689</v>
      </c>
    </row>
    <row r="157" spans="1:5" ht="17.25" thickBot="1" x14ac:dyDescent="0.3">
      <c r="A157" s="236"/>
      <c r="B157" s="240" t="s">
        <v>3541</v>
      </c>
      <c r="C157" s="242">
        <v>0</v>
      </c>
    </row>
    <row r="158" spans="1:5" ht="17.25" thickBot="1" x14ac:dyDescent="0.3">
      <c r="A158" s="235"/>
      <c r="B158" s="240" t="s">
        <v>3542</v>
      </c>
      <c r="C158" s="242">
        <v>0</v>
      </c>
    </row>
    <row r="159" spans="1:5" ht="17.25" thickBot="1" x14ac:dyDescent="0.3">
      <c r="A159" s="237"/>
      <c r="B159" s="240" t="s">
        <v>3543</v>
      </c>
      <c r="C159" s="260">
        <v>0.125</v>
      </c>
    </row>
    <row r="160" spans="1:5" ht="17.25" thickBot="1" x14ac:dyDescent="0.3">
      <c r="A160" s="238"/>
      <c r="B160" s="240" t="s">
        <v>3546</v>
      </c>
      <c r="C160" s="242">
        <v>0</v>
      </c>
    </row>
    <row r="162" spans="1:5" ht="15.75" thickBot="1" x14ac:dyDescent="0.3"/>
    <row r="163" spans="1:5" ht="17.25" thickBot="1" x14ac:dyDescent="0.3">
      <c r="A163" s="255"/>
      <c r="B163" s="239" t="s">
        <v>3605</v>
      </c>
      <c r="C163" s="242">
        <v>1</v>
      </c>
    </row>
    <row r="164" spans="1:5" ht="17.25" thickBot="1" x14ac:dyDescent="0.3">
      <c r="A164" s="233"/>
      <c r="B164" s="239" t="s">
        <v>3540</v>
      </c>
      <c r="C164" s="242">
        <v>1</v>
      </c>
    </row>
    <row r="165" spans="1:5" ht="17.25" thickBot="1" x14ac:dyDescent="0.3">
      <c r="A165" s="234"/>
      <c r="B165" s="240" t="s">
        <v>3545</v>
      </c>
      <c r="C165" s="242">
        <v>0</v>
      </c>
      <c r="E165" t="s">
        <v>3690</v>
      </c>
    </row>
    <row r="166" spans="1:5" ht="17.25" thickBot="1" x14ac:dyDescent="0.3">
      <c r="A166" s="236"/>
      <c r="B166" s="240" t="s">
        <v>3541</v>
      </c>
      <c r="C166" s="242">
        <v>0</v>
      </c>
    </row>
    <row r="167" spans="1:5" ht="17.25" thickBot="1" x14ac:dyDescent="0.3">
      <c r="A167" s="235"/>
      <c r="B167" s="240" t="s">
        <v>3542</v>
      </c>
      <c r="C167" s="242">
        <v>0</v>
      </c>
    </row>
    <row r="168" spans="1:5" ht="17.25" thickBot="1" x14ac:dyDescent="0.3">
      <c r="A168" s="237"/>
      <c r="B168" s="240" t="s">
        <v>3543</v>
      </c>
      <c r="C168" s="242">
        <v>0</v>
      </c>
    </row>
    <row r="169" spans="1:5" ht="17.25" thickBot="1" x14ac:dyDescent="0.3">
      <c r="A169" s="238"/>
      <c r="B169" s="240" t="s">
        <v>3546</v>
      </c>
      <c r="C169" s="242">
        <v>0</v>
      </c>
    </row>
    <row r="171" spans="1:5" ht="15.75" thickBot="1" x14ac:dyDescent="0.3"/>
    <row r="172" spans="1:5" ht="17.25" thickBot="1" x14ac:dyDescent="0.3">
      <c r="A172" s="255"/>
      <c r="B172" s="239" t="s">
        <v>3605</v>
      </c>
      <c r="C172" s="242">
        <v>1</v>
      </c>
    </row>
    <row r="173" spans="1:5" ht="17.25" thickBot="1" x14ac:dyDescent="0.3">
      <c r="A173" s="233"/>
      <c r="B173" s="239" t="s">
        <v>3540</v>
      </c>
      <c r="C173" s="242">
        <v>0</v>
      </c>
    </row>
    <row r="174" spans="1:5" ht="17.25" thickBot="1" x14ac:dyDescent="0.3">
      <c r="A174" s="234"/>
      <c r="B174" s="240" t="s">
        <v>3545</v>
      </c>
      <c r="C174" s="242">
        <v>0</v>
      </c>
      <c r="E174" t="s">
        <v>3695</v>
      </c>
    </row>
    <row r="175" spans="1:5" ht="17.25" thickBot="1" x14ac:dyDescent="0.3">
      <c r="A175" s="236"/>
      <c r="B175" s="240" t="s">
        <v>3541</v>
      </c>
      <c r="C175" s="242">
        <v>0</v>
      </c>
    </row>
    <row r="176" spans="1:5" ht="17.25" thickBot="1" x14ac:dyDescent="0.3">
      <c r="A176" s="235"/>
      <c r="B176" s="240" t="s">
        <v>3542</v>
      </c>
      <c r="C176" s="242">
        <v>0</v>
      </c>
    </row>
    <row r="177" spans="1:5" ht="17.25" thickBot="1" x14ac:dyDescent="0.3">
      <c r="A177" s="237"/>
      <c r="B177" s="240" t="s">
        <v>3543</v>
      </c>
      <c r="C177" s="242">
        <v>0</v>
      </c>
    </row>
    <row r="178" spans="1:5" ht="17.25" thickBot="1" x14ac:dyDescent="0.3">
      <c r="A178" s="238"/>
      <c r="B178" s="240" t="s">
        <v>3546</v>
      </c>
      <c r="C178" s="242">
        <v>1</v>
      </c>
    </row>
    <row r="181" spans="1:5" ht="15.75" thickBot="1" x14ac:dyDescent="0.3"/>
    <row r="182" spans="1:5" ht="17.25" thickBot="1" x14ac:dyDescent="0.3">
      <c r="A182" s="255"/>
      <c r="B182" s="239" t="s">
        <v>3605</v>
      </c>
      <c r="C182" s="242">
        <v>1</v>
      </c>
    </row>
    <row r="183" spans="1:5" ht="17.25" thickBot="1" x14ac:dyDescent="0.3">
      <c r="A183" s="233"/>
      <c r="B183" s="239" t="s">
        <v>3540</v>
      </c>
      <c r="C183" s="256">
        <v>0.33329999999999999</v>
      </c>
    </row>
    <row r="184" spans="1:5" ht="17.25" thickBot="1" x14ac:dyDescent="0.3">
      <c r="A184" s="234"/>
      <c r="B184" s="240" t="s">
        <v>3545</v>
      </c>
      <c r="C184" s="242">
        <v>0.25</v>
      </c>
      <c r="E184" t="s">
        <v>3697</v>
      </c>
    </row>
    <row r="185" spans="1:5" ht="17.25" thickBot="1" x14ac:dyDescent="0.3">
      <c r="A185" s="236"/>
      <c r="B185" s="240" t="s">
        <v>3541</v>
      </c>
      <c r="C185" s="256">
        <v>0.16669999999999999</v>
      </c>
    </row>
    <row r="186" spans="1:5" ht="17.25" thickBot="1" x14ac:dyDescent="0.3">
      <c r="A186" s="235"/>
      <c r="B186" s="240" t="s">
        <v>3542</v>
      </c>
      <c r="C186" s="242">
        <v>0</v>
      </c>
    </row>
    <row r="187" spans="1:5" ht="17.25" thickBot="1" x14ac:dyDescent="0.3">
      <c r="A187" s="237"/>
      <c r="B187" s="240" t="s">
        <v>3543</v>
      </c>
      <c r="C187" s="242">
        <v>0.25</v>
      </c>
    </row>
    <row r="188" spans="1:5" ht="17.25" thickBot="1" x14ac:dyDescent="0.3">
      <c r="A188" s="238"/>
      <c r="B188" s="240" t="s">
        <v>3546</v>
      </c>
      <c r="C188" s="242">
        <v>0</v>
      </c>
    </row>
    <row r="190" spans="1:5" ht="15.75" thickBot="1" x14ac:dyDescent="0.3"/>
    <row r="191" spans="1:5" ht="17.25" thickBot="1" x14ac:dyDescent="0.3">
      <c r="A191" s="255"/>
      <c r="B191" s="239" t="s">
        <v>3605</v>
      </c>
      <c r="C191" s="242">
        <v>1</v>
      </c>
    </row>
    <row r="192" spans="1:5" ht="17.25" thickBot="1" x14ac:dyDescent="0.3">
      <c r="A192" s="233"/>
      <c r="B192" s="239" t="s">
        <v>3540</v>
      </c>
      <c r="C192" s="242">
        <v>0</v>
      </c>
      <c r="E192" t="s">
        <v>3700</v>
      </c>
    </row>
    <row r="193" spans="1:5" ht="17.25" thickBot="1" x14ac:dyDescent="0.3">
      <c r="A193" s="234"/>
      <c r="B193" s="240" t="s">
        <v>3545</v>
      </c>
      <c r="C193" s="260">
        <v>0.375</v>
      </c>
    </row>
    <row r="194" spans="1:5" ht="17.25" thickBot="1" x14ac:dyDescent="0.3">
      <c r="A194" s="236"/>
      <c r="B194" s="240" t="s">
        <v>3541</v>
      </c>
      <c r="C194" s="242">
        <v>0.5</v>
      </c>
    </row>
    <row r="195" spans="1:5" ht="17.25" thickBot="1" x14ac:dyDescent="0.3">
      <c r="A195" s="235"/>
      <c r="B195" s="240" t="s">
        <v>3542</v>
      </c>
      <c r="C195" s="242">
        <v>0</v>
      </c>
    </row>
    <row r="196" spans="1:5" ht="17.25" thickBot="1" x14ac:dyDescent="0.3">
      <c r="A196" s="237"/>
      <c r="B196" s="240" t="s">
        <v>3543</v>
      </c>
      <c r="C196" s="260">
        <v>0.125</v>
      </c>
    </row>
    <row r="197" spans="1:5" ht="17.25" thickBot="1" x14ac:dyDescent="0.3">
      <c r="A197" s="238"/>
      <c r="B197" s="240" t="s">
        <v>3546</v>
      </c>
      <c r="C197" s="242">
        <v>0</v>
      </c>
    </row>
    <row r="199" spans="1:5" ht="15.75" thickBot="1" x14ac:dyDescent="0.3"/>
    <row r="200" spans="1:5" ht="17.25" thickBot="1" x14ac:dyDescent="0.3">
      <c r="A200" s="255"/>
      <c r="B200" s="239" t="s">
        <v>3605</v>
      </c>
      <c r="C200" s="242">
        <v>1</v>
      </c>
    </row>
    <row r="201" spans="1:5" ht="17.25" thickBot="1" x14ac:dyDescent="0.3">
      <c r="A201" s="233"/>
      <c r="B201" s="239" t="s">
        <v>3540</v>
      </c>
      <c r="C201" s="242">
        <v>0</v>
      </c>
      <c r="E201" t="s">
        <v>3703</v>
      </c>
    </row>
    <row r="202" spans="1:5" ht="17.25" thickBot="1" x14ac:dyDescent="0.3">
      <c r="A202" s="234"/>
      <c r="B202" s="240" t="s">
        <v>3545</v>
      </c>
      <c r="C202" s="242">
        <v>0.3</v>
      </c>
    </row>
    <row r="203" spans="1:5" ht="17.25" thickBot="1" x14ac:dyDescent="0.3">
      <c r="A203" s="236"/>
      <c r="B203" s="240" t="s">
        <v>3541</v>
      </c>
      <c r="C203" s="242">
        <v>0.7</v>
      </c>
    </row>
    <row r="204" spans="1:5" ht="17.25" thickBot="1" x14ac:dyDescent="0.3">
      <c r="A204" s="235"/>
      <c r="B204" s="240" t="s">
        <v>3542</v>
      </c>
      <c r="C204" s="242">
        <v>0</v>
      </c>
    </row>
    <row r="205" spans="1:5" ht="17.25" thickBot="1" x14ac:dyDescent="0.3">
      <c r="A205" s="237"/>
      <c r="B205" s="240" t="s">
        <v>3543</v>
      </c>
      <c r="C205" s="242">
        <v>0</v>
      </c>
    </row>
    <row r="206" spans="1:5" ht="17.25" thickBot="1" x14ac:dyDescent="0.3">
      <c r="A206" s="238"/>
      <c r="B206" s="240" t="s">
        <v>3546</v>
      </c>
      <c r="C206" s="242">
        <v>0</v>
      </c>
    </row>
    <row r="208" spans="1:5" ht="15.75" thickBot="1" x14ac:dyDescent="0.3"/>
    <row r="209" spans="1:5" ht="17.25" thickBot="1" x14ac:dyDescent="0.3">
      <c r="A209" s="255"/>
      <c r="B209" s="239" t="s">
        <v>3605</v>
      </c>
      <c r="C209" s="242">
        <v>1</v>
      </c>
    </row>
    <row r="210" spans="1:5" ht="17.25" thickBot="1" x14ac:dyDescent="0.3">
      <c r="A210" s="233"/>
      <c r="B210" s="239" t="s">
        <v>3540</v>
      </c>
      <c r="C210" s="242">
        <v>0</v>
      </c>
      <c r="E210" t="s">
        <v>3706</v>
      </c>
    </row>
    <row r="211" spans="1:5" ht="17.25" thickBot="1" x14ac:dyDescent="0.3">
      <c r="A211" s="234"/>
      <c r="B211" s="240" t="s">
        <v>3545</v>
      </c>
      <c r="C211" s="256">
        <v>0.5454</v>
      </c>
    </row>
    <row r="212" spans="1:5" ht="17.25" thickBot="1" x14ac:dyDescent="0.3">
      <c r="A212" s="236"/>
      <c r="B212" s="240" t="s">
        <v>3541</v>
      </c>
      <c r="C212" s="242">
        <v>0</v>
      </c>
    </row>
    <row r="213" spans="1:5" ht="17.25" thickBot="1" x14ac:dyDescent="0.3">
      <c r="A213" s="235"/>
      <c r="B213" s="240" t="s">
        <v>3542</v>
      </c>
      <c r="C213" s="256">
        <v>9.0999999999999998E-2</v>
      </c>
    </row>
    <row r="214" spans="1:5" ht="17.25" thickBot="1" x14ac:dyDescent="0.3">
      <c r="A214" s="237"/>
      <c r="B214" s="240" t="s">
        <v>3543</v>
      </c>
      <c r="C214" s="256">
        <v>0.36359999999999998</v>
      </c>
    </row>
    <row r="215" spans="1:5" ht="17.25" thickBot="1" x14ac:dyDescent="0.3">
      <c r="A215" s="238"/>
      <c r="B215" s="240" t="s">
        <v>3546</v>
      </c>
      <c r="C215" s="242">
        <v>0</v>
      </c>
    </row>
    <row r="218" spans="1:5" ht="15.75" thickBot="1" x14ac:dyDescent="0.3"/>
    <row r="219" spans="1:5" ht="17.25" thickBot="1" x14ac:dyDescent="0.3">
      <c r="A219" s="255"/>
      <c r="B219" s="239" t="s">
        <v>3605</v>
      </c>
      <c r="C219" s="242">
        <v>1</v>
      </c>
    </row>
    <row r="220" spans="1:5" ht="17.25" thickBot="1" x14ac:dyDescent="0.3">
      <c r="A220" s="233"/>
      <c r="B220" s="239" t="s">
        <v>3540</v>
      </c>
      <c r="C220" s="242">
        <v>0</v>
      </c>
      <c r="E220" t="s">
        <v>3708</v>
      </c>
    </row>
    <row r="221" spans="1:5" ht="17.25" thickBot="1" x14ac:dyDescent="0.3">
      <c r="A221" s="234"/>
      <c r="B221" s="240" t="s">
        <v>3545</v>
      </c>
      <c r="C221" s="260">
        <v>0.375</v>
      </c>
    </row>
    <row r="222" spans="1:5" ht="17.25" thickBot="1" x14ac:dyDescent="0.3">
      <c r="A222" s="236"/>
      <c r="B222" s="240" t="s">
        <v>3541</v>
      </c>
      <c r="C222" s="242">
        <v>0.5</v>
      </c>
    </row>
    <row r="223" spans="1:5" ht="17.25" thickBot="1" x14ac:dyDescent="0.3">
      <c r="A223" s="235"/>
      <c r="B223" s="240" t="s">
        <v>3542</v>
      </c>
      <c r="C223" s="242">
        <v>0</v>
      </c>
    </row>
    <row r="224" spans="1:5" ht="17.25" thickBot="1" x14ac:dyDescent="0.3">
      <c r="A224" s="237"/>
      <c r="B224" s="240" t="s">
        <v>3543</v>
      </c>
      <c r="C224" s="260">
        <v>0.125</v>
      </c>
    </row>
    <row r="225" spans="1:5" ht="17.25" thickBot="1" x14ac:dyDescent="0.3">
      <c r="A225" s="238"/>
      <c r="B225" s="240" t="s">
        <v>3546</v>
      </c>
      <c r="C225" s="242">
        <v>0</v>
      </c>
    </row>
    <row r="228" spans="1:5" ht="15.75" thickBot="1" x14ac:dyDescent="0.3"/>
    <row r="229" spans="1:5" ht="17.25" thickBot="1" x14ac:dyDescent="0.3">
      <c r="A229" s="255"/>
      <c r="B229" s="239" t="s">
        <v>3605</v>
      </c>
      <c r="C229" s="242">
        <v>1</v>
      </c>
    </row>
    <row r="230" spans="1:5" ht="17.25" thickBot="1" x14ac:dyDescent="0.3">
      <c r="A230" s="233"/>
      <c r="B230" s="239" t="s">
        <v>3540</v>
      </c>
      <c r="C230" s="256">
        <v>0.3846</v>
      </c>
      <c r="E230" t="s">
        <v>3707</v>
      </c>
    </row>
    <row r="231" spans="1:5" ht="17.25" thickBot="1" x14ac:dyDescent="0.3">
      <c r="A231" s="234"/>
      <c r="B231" s="240" t="s">
        <v>3545</v>
      </c>
      <c r="C231" s="260">
        <v>7.5999999999999998E-2</v>
      </c>
    </row>
    <row r="232" spans="1:5" ht="17.25" thickBot="1" x14ac:dyDescent="0.3">
      <c r="A232" s="236"/>
      <c r="B232" s="240" t="s">
        <v>3541</v>
      </c>
      <c r="C232" s="256">
        <v>0.30759999999999998</v>
      </c>
    </row>
    <row r="233" spans="1:5" ht="17.25" thickBot="1" x14ac:dyDescent="0.3">
      <c r="A233" s="235"/>
      <c r="B233" s="240" t="s">
        <v>3542</v>
      </c>
      <c r="C233" s="242">
        <v>0</v>
      </c>
    </row>
    <row r="234" spans="1:5" ht="17.25" thickBot="1" x14ac:dyDescent="0.3">
      <c r="A234" s="237"/>
      <c r="B234" s="240" t="s">
        <v>3543</v>
      </c>
      <c r="C234" s="256">
        <v>0.23799999999999999</v>
      </c>
    </row>
    <row r="235" spans="1:5" ht="17.25" thickBot="1" x14ac:dyDescent="0.3">
      <c r="A235" s="238"/>
      <c r="B235" s="240" t="s">
        <v>3546</v>
      </c>
      <c r="C235" s="242">
        <v>0</v>
      </c>
    </row>
    <row r="238" spans="1:5" ht="15.75" thickBot="1" x14ac:dyDescent="0.3"/>
    <row r="239" spans="1:5" ht="17.25" thickBot="1" x14ac:dyDescent="0.3">
      <c r="A239" s="255"/>
      <c r="B239" s="239" t="s">
        <v>3605</v>
      </c>
      <c r="C239" s="242">
        <v>1</v>
      </c>
    </row>
    <row r="240" spans="1:5" ht="17.25" thickBot="1" x14ac:dyDescent="0.3">
      <c r="A240" s="233"/>
      <c r="B240" s="239" t="s">
        <v>3540</v>
      </c>
      <c r="C240" s="242">
        <v>0</v>
      </c>
    </row>
    <row r="241" spans="1:5" ht="17.25" thickBot="1" x14ac:dyDescent="0.3">
      <c r="A241" s="234"/>
      <c r="B241" s="240" t="s">
        <v>3545</v>
      </c>
      <c r="C241" s="242">
        <v>0</v>
      </c>
      <c r="E241" t="s">
        <v>3758</v>
      </c>
    </row>
    <row r="242" spans="1:5" ht="17.25" thickBot="1" x14ac:dyDescent="0.3">
      <c r="A242" s="236"/>
      <c r="B242" s="240" t="s">
        <v>3541</v>
      </c>
      <c r="C242" s="260">
        <v>9.0999999999999998E-2</v>
      </c>
    </row>
    <row r="243" spans="1:5" ht="17.25" thickBot="1" x14ac:dyDescent="0.3">
      <c r="A243" s="235"/>
      <c r="B243" s="240" t="s">
        <v>3542</v>
      </c>
      <c r="C243" s="242">
        <v>0</v>
      </c>
    </row>
    <row r="244" spans="1:5" ht="17.25" thickBot="1" x14ac:dyDescent="0.3">
      <c r="A244" s="237"/>
      <c r="B244" s="240" t="s">
        <v>3543</v>
      </c>
      <c r="C244" s="242">
        <v>0</v>
      </c>
    </row>
    <row r="245" spans="1:5" ht="17.25" thickBot="1" x14ac:dyDescent="0.3">
      <c r="A245" s="238"/>
      <c r="B245" s="240" t="s">
        <v>3546</v>
      </c>
      <c r="C245" s="260">
        <v>0.90900000000000003</v>
      </c>
    </row>
    <row r="247" spans="1:5" ht="15.75" thickBot="1" x14ac:dyDescent="0.3"/>
    <row r="248" spans="1:5" ht="17.25" thickBot="1" x14ac:dyDescent="0.3">
      <c r="A248" s="255"/>
      <c r="B248" s="239" t="s">
        <v>3605</v>
      </c>
      <c r="C248" s="242">
        <v>1</v>
      </c>
    </row>
    <row r="249" spans="1:5" ht="17.25" thickBot="1" x14ac:dyDescent="0.3">
      <c r="A249" s="233"/>
      <c r="B249" s="239" t="s">
        <v>3540</v>
      </c>
      <c r="C249" s="242">
        <v>0</v>
      </c>
    </row>
    <row r="250" spans="1:5" ht="17.25" thickBot="1" x14ac:dyDescent="0.3">
      <c r="A250" s="234"/>
      <c r="B250" s="240" t="s">
        <v>3545</v>
      </c>
      <c r="C250" s="256">
        <v>0.33329999999999999</v>
      </c>
      <c r="E250" t="s">
        <v>3759</v>
      </c>
    </row>
    <row r="251" spans="1:5" ht="17.25" thickBot="1" x14ac:dyDescent="0.3">
      <c r="A251" s="236"/>
      <c r="B251" s="240" t="s">
        <v>3541</v>
      </c>
      <c r="C251" s="256">
        <v>0.16669999999999999</v>
      </c>
    </row>
    <row r="252" spans="1:5" ht="17.25" thickBot="1" x14ac:dyDescent="0.3">
      <c r="A252" s="235"/>
      <c r="B252" s="240" t="s">
        <v>3542</v>
      </c>
      <c r="C252" s="242">
        <v>0</v>
      </c>
    </row>
    <row r="253" spans="1:5" ht="17.25" thickBot="1" x14ac:dyDescent="0.3">
      <c r="A253" s="237"/>
      <c r="B253" s="240" t="s">
        <v>3543</v>
      </c>
      <c r="C253" s="242">
        <v>0</v>
      </c>
    </row>
    <row r="254" spans="1:5" ht="17.25" thickBot="1" x14ac:dyDescent="0.3">
      <c r="A254" s="238"/>
      <c r="B254" s="240" t="s">
        <v>3546</v>
      </c>
      <c r="C254" s="242">
        <v>0.65</v>
      </c>
    </row>
    <row r="257" spans="1:5" ht="15.75" thickBot="1" x14ac:dyDescent="0.3"/>
    <row r="258" spans="1:5" ht="17.25" thickBot="1" x14ac:dyDescent="0.3">
      <c r="A258" s="255"/>
      <c r="B258" s="239" t="s">
        <v>3605</v>
      </c>
      <c r="C258" s="242">
        <v>1</v>
      </c>
    </row>
    <row r="259" spans="1:5" ht="17.25" thickBot="1" x14ac:dyDescent="0.3">
      <c r="A259" s="233"/>
      <c r="B259" s="239" t="s">
        <v>3540</v>
      </c>
      <c r="C259" s="242">
        <v>0</v>
      </c>
    </row>
    <row r="260" spans="1:5" ht="17.25" thickBot="1" x14ac:dyDescent="0.3">
      <c r="A260" s="234"/>
      <c r="B260" s="240" t="s">
        <v>3545</v>
      </c>
      <c r="C260" s="242">
        <v>1</v>
      </c>
      <c r="E260" t="s">
        <v>3762</v>
      </c>
    </row>
    <row r="261" spans="1:5" ht="17.25" thickBot="1" x14ac:dyDescent="0.3">
      <c r="A261" s="236"/>
      <c r="B261" s="240" t="s">
        <v>3541</v>
      </c>
      <c r="C261" s="242">
        <v>0</v>
      </c>
    </row>
    <row r="262" spans="1:5" ht="17.25" thickBot="1" x14ac:dyDescent="0.3">
      <c r="A262" s="235"/>
      <c r="B262" s="240" t="s">
        <v>3542</v>
      </c>
      <c r="C262" s="242">
        <v>0</v>
      </c>
    </row>
    <row r="263" spans="1:5" ht="17.25" thickBot="1" x14ac:dyDescent="0.3">
      <c r="A263" s="237"/>
      <c r="B263" s="240" t="s">
        <v>3543</v>
      </c>
      <c r="C263" s="242">
        <v>0</v>
      </c>
    </row>
    <row r="264" spans="1:5" ht="17.25" thickBot="1" x14ac:dyDescent="0.3">
      <c r="A264" s="238"/>
      <c r="B264" s="240" t="s">
        <v>3546</v>
      </c>
      <c r="C264" s="242">
        <v>0</v>
      </c>
    </row>
    <row r="266" spans="1:5" ht="15.75" thickBot="1" x14ac:dyDescent="0.3"/>
    <row r="267" spans="1:5" ht="17.25" thickBot="1" x14ac:dyDescent="0.3">
      <c r="A267" s="255"/>
      <c r="B267" s="239" t="s">
        <v>3605</v>
      </c>
      <c r="C267" s="242">
        <v>1</v>
      </c>
    </row>
    <row r="268" spans="1:5" ht="17.25" thickBot="1" x14ac:dyDescent="0.3">
      <c r="A268" s="233"/>
      <c r="B268" s="239" t="s">
        <v>3540</v>
      </c>
      <c r="C268" s="242">
        <v>0</v>
      </c>
    </row>
    <row r="269" spans="1:5" ht="17.25" thickBot="1" x14ac:dyDescent="0.3">
      <c r="A269" s="234"/>
      <c r="B269" s="240" t="s">
        <v>3545</v>
      </c>
      <c r="C269" s="242">
        <v>0</v>
      </c>
      <c r="E269" t="s">
        <v>3763</v>
      </c>
    </row>
    <row r="270" spans="1:5" ht="17.25" thickBot="1" x14ac:dyDescent="0.3">
      <c r="A270" s="236"/>
      <c r="B270" s="240" t="s">
        <v>3541</v>
      </c>
      <c r="C270" s="242">
        <v>1</v>
      </c>
    </row>
    <row r="271" spans="1:5" ht="17.25" thickBot="1" x14ac:dyDescent="0.3">
      <c r="A271" s="235"/>
      <c r="B271" s="240" t="s">
        <v>3542</v>
      </c>
      <c r="C271" s="242">
        <v>0</v>
      </c>
    </row>
    <row r="272" spans="1:5" ht="17.25" thickBot="1" x14ac:dyDescent="0.3">
      <c r="A272" s="237"/>
      <c r="B272" s="240" t="s">
        <v>3543</v>
      </c>
      <c r="C272" s="242">
        <v>0</v>
      </c>
    </row>
    <row r="273" spans="1:5" ht="17.25" thickBot="1" x14ac:dyDescent="0.3">
      <c r="A273" s="238"/>
      <c r="B273" s="240" t="s">
        <v>3546</v>
      </c>
      <c r="C273" s="242">
        <v>0</v>
      </c>
    </row>
    <row r="275" spans="1:5" ht="15.75" thickBot="1" x14ac:dyDescent="0.3"/>
    <row r="276" spans="1:5" ht="17.25" thickBot="1" x14ac:dyDescent="0.3">
      <c r="A276" s="255"/>
      <c r="B276" s="239" t="s">
        <v>3605</v>
      </c>
      <c r="C276" s="242">
        <v>1</v>
      </c>
    </row>
    <row r="277" spans="1:5" ht="17.25" thickBot="1" x14ac:dyDescent="0.3">
      <c r="A277" s="233"/>
      <c r="B277" s="239" t="s">
        <v>3540</v>
      </c>
      <c r="C277" s="256">
        <v>0.10340000000000001</v>
      </c>
    </row>
    <row r="278" spans="1:5" ht="17.25" thickBot="1" x14ac:dyDescent="0.3">
      <c r="A278" s="234"/>
      <c r="B278" s="240" t="s">
        <v>3545</v>
      </c>
      <c r="C278" s="256">
        <v>0.31030000000000002</v>
      </c>
      <c r="E278" t="s">
        <v>3769</v>
      </c>
    </row>
    <row r="279" spans="1:5" ht="17.25" thickBot="1" x14ac:dyDescent="0.3">
      <c r="A279" s="236"/>
      <c r="B279" s="240" t="s">
        <v>3541</v>
      </c>
      <c r="C279" s="260">
        <v>0.38</v>
      </c>
    </row>
    <row r="280" spans="1:5" ht="17.25" thickBot="1" x14ac:dyDescent="0.3">
      <c r="A280" s="235"/>
      <c r="B280" s="240" t="s">
        <v>3542</v>
      </c>
      <c r="C280" s="256">
        <v>0.1724</v>
      </c>
    </row>
    <row r="281" spans="1:5" ht="17.25" thickBot="1" x14ac:dyDescent="0.3">
      <c r="A281" s="237"/>
      <c r="B281" s="240" t="s">
        <v>3543</v>
      </c>
      <c r="C281" s="256">
        <v>3.44E-2</v>
      </c>
    </row>
    <row r="282" spans="1:5" ht="17.25" thickBot="1" x14ac:dyDescent="0.3">
      <c r="A282" s="238"/>
      <c r="B282" s="240" t="s">
        <v>3546</v>
      </c>
      <c r="C282" s="260">
        <v>0</v>
      </c>
    </row>
    <row r="284" spans="1:5" ht="15.75" thickBot="1" x14ac:dyDescent="0.3"/>
    <row r="285" spans="1:5" ht="17.25" thickBot="1" x14ac:dyDescent="0.3">
      <c r="A285" s="255"/>
      <c r="B285" s="239" t="s">
        <v>3605</v>
      </c>
      <c r="C285" s="242">
        <v>1</v>
      </c>
    </row>
    <row r="286" spans="1:5" ht="17.25" thickBot="1" x14ac:dyDescent="0.3">
      <c r="A286" s="233"/>
      <c r="B286" s="239" t="s">
        <v>3540</v>
      </c>
      <c r="C286" s="242">
        <v>0</v>
      </c>
    </row>
    <row r="287" spans="1:5" ht="17.25" thickBot="1" x14ac:dyDescent="0.3">
      <c r="A287" s="234"/>
      <c r="B287" s="240" t="s">
        <v>3545</v>
      </c>
      <c r="C287" s="242">
        <v>1</v>
      </c>
      <c r="E287" t="s">
        <v>3770</v>
      </c>
    </row>
    <row r="288" spans="1:5" ht="17.25" thickBot="1" x14ac:dyDescent="0.3">
      <c r="A288" s="236"/>
      <c r="B288" s="240" t="s">
        <v>3541</v>
      </c>
      <c r="C288" s="242">
        <v>0</v>
      </c>
    </row>
    <row r="289" spans="1:5" ht="17.25" thickBot="1" x14ac:dyDescent="0.3">
      <c r="A289" s="235"/>
      <c r="B289" s="240" t="s">
        <v>3542</v>
      </c>
      <c r="C289" s="242">
        <v>0</v>
      </c>
    </row>
    <row r="290" spans="1:5" ht="17.25" thickBot="1" x14ac:dyDescent="0.3">
      <c r="A290" s="237"/>
      <c r="B290" s="240" t="s">
        <v>3543</v>
      </c>
      <c r="C290" s="242">
        <v>0</v>
      </c>
    </row>
    <row r="291" spans="1:5" ht="17.25" thickBot="1" x14ac:dyDescent="0.3">
      <c r="A291" s="238"/>
      <c r="B291" s="240" t="s">
        <v>3546</v>
      </c>
      <c r="C291" s="242">
        <v>0</v>
      </c>
    </row>
    <row r="294" spans="1:5" ht="15.75" thickBot="1" x14ac:dyDescent="0.3"/>
    <row r="295" spans="1:5" ht="17.25" thickBot="1" x14ac:dyDescent="0.3">
      <c r="A295" s="255"/>
      <c r="B295" s="239" t="s">
        <v>3605</v>
      </c>
      <c r="C295" s="242">
        <v>1</v>
      </c>
    </row>
    <row r="296" spans="1:5" ht="17.25" thickBot="1" x14ac:dyDescent="0.3">
      <c r="A296" s="233"/>
      <c r="B296" s="239" t="s">
        <v>3540</v>
      </c>
      <c r="C296" s="256">
        <v>0.16669999999999999</v>
      </c>
    </row>
    <row r="297" spans="1:5" ht="17.25" thickBot="1" x14ac:dyDescent="0.3">
      <c r="A297" s="234"/>
      <c r="B297" s="240" t="s">
        <v>3545</v>
      </c>
      <c r="C297" s="256">
        <v>0.33329999999999999</v>
      </c>
      <c r="E297" t="s">
        <v>3774</v>
      </c>
    </row>
    <row r="298" spans="1:5" ht="17.25" thickBot="1" x14ac:dyDescent="0.3">
      <c r="A298" s="236"/>
      <c r="B298" s="240" t="s">
        <v>3541</v>
      </c>
      <c r="C298" s="242">
        <v>0</v>
      </c>
    </row>
    <row r="299" spans="1:5" ht="17.25" thickBot="1" x14ac:dyDescent="0.3">
      <c r="A299" s="235"/>
      <c r="B299" s="240" t="s">
        <v>3542</v>
      </c>
      <c r="C299" s="260">
        <v>0.5</v>
      </c>
    </row>
    <row r="300" spans="1:5" ht="17.25" thickBot="1" x14ac:dyDescent="0.3">
      <c r="A300" s="237"/>
      <c r="B300" s="240" t="s">
        <v>3543</v>
      </c>
      <c r="C300" s="242">
        <v>0</v>
      </c>
    </row>
    <row r="301" spans="1:5" ht="17.25" thickBot="1" x14ac:dyDescent="0.3">
      <c r="A301" s="238"/>
      <c r="B301" s="240" t="s">
        <v>3546</v>
      </c>
      <c r="C301" s="242">
        <v>0</v>
      </c>
    </row>
    <row r="303" spans="1:5" ht="15.75" thickBot="1" x14ac:dyDescent="0.3"/>
    <row r="304" spans="1:5" ht="17.25" thickBot="1" x14ac:dyDescent="0.3">
      <c r="A304" s="255"/>
      <c r="B304" s="239" t="s">
        <v>3605</v>
      </c>
      <c r="C304" s="242">
        <v>1</v>
      </c>
    </row>
    <row r="305" spans="1:5" ht="17.25" thickBot="1" x14ac:dyDescent="0.3">
      <c r="A305" s="233"/>
      <c r="B305" s="239" t="s">
        <v>3540</v>
      </c>
      <c r="C305" s="242">
        <v>0</v>
      </c>
    </row>
    <row r="306" spans="1:5" ht="17.25" thickBot="1" x14ac:dyDescent="0.3">
      <c r="A306" s="234"/>
      <c r="B306" s="240" t="s">
        <v>3545</v>
      </c>
      <c r="C306" s="242">
        <v>0</v>
      </c>
      <c r="E306" t="s">
        <v>3775</v>
      </c>
    </row>
    <row r="307" spans="1:5" ht="17.25" thickBot="1" x14ac:dyDescent="0.3">
      <c r="A307" s="236"/>
      <c r="B307" s="240" t="s">
        <v>3541</v>
      </c>
      <c r="C307" s="242">
        <v>0.5</v>
      </c>
    </row>
    <row r="308" spans="1:5" ht="17.25" thickBot="1" x14ac:dyDescent="0.3">
      <c r="A308" s="235"/>
      <c r="B308" s="240" t="s">
        <v>3542</v>
      </c>
      <c r="C308" s="242">
        <v>0</v>
      </c>
    </row>
    <row r="309" spans="1:5" ht="17.25" thickBot="1" x14ac:dyDescent="0.3">
      <c r="A309" s="237"/>
      <c r="B309" s="240" t="s">
        <v>3543</v>
      </c>
      <c r="C309" s="242">
        <v>0.5</v>
      </c>
    </row>
    <row r="310" spans="1:5" ht="17.25" thickBot="1" x14ac:dyDescent="0.3">
      <c r="A310" s="238"/>
      <c r="B310" s="240" t="s">
        <v>3546</v>
      </c>
      <c r="C310" s="242">
        <v>0</v>
      </c>
    </row>
    <row r="313" spans="1:5" ht="15.75" thickBot="1" x14ac:dyDescent="0.3"/>
    <row r="314" spans="1:5" ht="17.25" thickBot="1" x14ac:dyDescent="0.3">
      <c r="A314" s="255"/>
      <c r="B314" s="239" t="s">
        <v>3605</v>
      </c>
      <c r="C314" s="242">
        <v>1</v>
      </c>
    </row>
    <row r="315" spans="1:5" ht="17.25" thickBot="1" x14ac:dyDescent="0.3">
      <c r="A315" s="233"/>
      <c r="B315" s="239" t="s">
        <v>3540</v>
      </c>
      <c r="C315" s="242">
        <v>0</v>
      </c>
    </row>
    <row r="316" spans="1:5" ht="17.25" thickBot="1" x14ac:dyDescent="0.3">
      <c r="A316" s="234"/>
      <c r="B316" s="240" t="s">
        <v>3545</v>
      </c>
      <c r="C316" s="242">
        <v>0.4</v>
      </c>
      <c r="E316" t="s">
        <v>3779</v>
      </c>
    </row>
    <row r="317" spans="1:5" ht="17.25" thickBot="1" x14ac:dyDescent="0.3">
      <c r="A317" s="236"/>
      <c r="B317" s="240" t="s">
        <v>3541</v>
      </c>
      <c r="C317" s="242">
        <v>0</v>
      </c>
    </row>
    <row r="318" spans="1:5" ht="17.25" thickBot="1" x14ac:dyDescent="0.3">
      <c r="A318" s="235"/>
      <c r="B318" s="240" t="s">
        <v>3542</v>
      </c>
      <c r="C318" s="242">
        <v>0</v>
      </c>
    </row>
    <row r="319" spans="1:5" ht="17.25" thickBot="1" x14ac:dyDescent="0.3">
      <c r="A319" s="237"/>
      <c r="B319" s="240" t="s">
        <v>3543</v>
      </c>
      <c r="C319" s="242">
        <v>0.2</v>
      </c>
    </row>
    <row r="320" spans="1:5" ht="17.25" thickBot="1" x14ac:dyDescent="0.3">
      <c r="A320" s="238"/>
      <c r="B320" s="240" t="s">
        <v>3546</v>
      </c>
      <c r="C320" s="242">
        <v>0.4</v>
      </c>
    </row>
    <row r="322" spans="1:5" ht="15.75" thickBot="1" x14ac:dyDescent="0.3"/>
    <row r="323" spans="1:5" ht="17.25" thickBot="1" x14ac:dyDescent="0.3">
      <c r="A323" s="255"/>
      <c r="B323" s="239" t="s">
        <v>3605</v>
      </c>
      <c r="C323" s="242">
        <v>1</v>
      </c>
    </row>
    <row r="324" spans="1:5" ht="17.25" thickBot="1" x14ac:dyDescent="0.3">
      <c r="A324" s="233"/>
      <c r="B324" s="239" t="s">
        <v>3540</v>
      </c>
      <c r="C324" s="242">
        <v>0</v>
      </c>
    </row>
    <row r="325" spans="1:5" ht="17.25" thickBot="1" x14ac:dyDescent="0.3">
      <c r="A325" s="234"/>
      <c r="B325" s="240" t="s">
        <v>3545</v>
      </c>
      <c r="C325" s="260">
        <v>0.875</v>
      </c>
      <c r="E325" t="s">
        <v>3780</v>
      </c>
    </row>
    <row r="326" spans="1:5" ht="17.25" thickBot="1" x14ac:dyDescent="0.3">
      <c r="A326" s="236"/>
      <c r="B326" s="240" t="s">
        <v>3541</v>
      </c>
      <c r="C326" s="242">
        <v>0</v>
      </c>
    </row>
    <row r="327" spans="1:5" ht="17.25" thickBot="1" x14ac:dyDescent="0.3">
      <c r="A327" s="235"/>
      <c r="B327" s="240" t="s">
        <v>3542</v>
      </c>
      <c r="C327" s="242">
        <v>0</v>
      </c>
    </row>
    <row r="328" spans="1:5" ht="17.25" thickBot="1" x14ac:dyDescent="0.3">
      <c r="A328" s="237"/>
      <c r="B328" s="240" t="s">
        <v>3543</v>
      </c>
      <c r="C328" s="242">
        <v>0</v>
      </c>
    </row>
    <row r="329" spans="1:5" ht="17.25" thickBot="1" x14ac:dyDescent="0.3">
      <c r="A329" s="238"/>
      <c r="B329" s="240" t="s">
        <v>3546</v>
      </c>
      <c r="C329" s="260">
        <v>0.125</v>
      </c>
    </row>
    <row r="331" spans="1:5" ht="15.75" thickBot="1" x14ac:dyDescent="0.3"/>
    <row r="332" spans="1:5" ht="17.25" thickBot="1" x14ac:dyDescent="0.3">
      <c r="A332" s="255"/>
      <c r="B332" s="239" t="s">
        <v>3605</v>
      </c>
      <c r="C332" s="242">
        <v>1</v>
      </c>
    </row>
    <row r="333" spans="1:5" ht="17.25" thickBot="1" x14ac:dyDescent="0.3">
      <c r="A333" s="233"/>
      <c r="B333" s="239" t="s">
        <v>3540</v>
      </c>
      <c r="C333" s="242">
        <v>0</v>
      </c>
    </row>
    <row r="334" spans="1:5" ht="17.25" thickBot="1" x14ac:dyDescent="0.3">
      <c r="A334" s="234"/>
      <c r="B334" s="240" t="s">
        <v>3545</v>
      </c>
      <c r="C334" s="242">
        <v>0</v>
      </c>
      <c r="E334" t="s">
        <v>3782</v>
      </c>
    </row>
    <row r="335" spans="1:5" ht="17.25" thickBot="1" x14ac:dyDescent="0.3">
      <c r="A335" s="236"/>
      <c r="B335" s="240" t="s">
        <v>3541</v>
      </c>
      <c r="C335" s="242">
        <v>1</v>
      </c>
    </row>
    <row r="336" spans="1:5" ht="17.25" thickBot="1" x14ac:dyDescent="0.3">
      <c r="A336" s="235"/>
      <c r="B336" s="240" t="s">
        <v>3542</v>
      </c>
      <c r="C336" s="242">
        <v>0</v>
      </c>
    </row>
    <row r="337" spans="1:5" ht="17.25" thickBot="1" x14ac:dyDescent="0.3">
      <c r="A337" s="237"/>
      <c r="B337" s="240" t="s">
        <v>3543</v>
      </c>
      <c r="C337" s="242">
        <v>0</v>
      </c>
    </row>
    <row r="338" spans="1:5" ht="17.25" thickBot="1" x14ac:dyDescent="0.3">
      <c r="A338" s="238"/>
      <c r="B338" s="240" t="s">
        <v>3546</v>
      </c>
      <c r="C338" s="242">
        <v>0</v>
      </c>
    </row>
    <row r="340" spans="1:5" ht="15.75" thickBot="1" x14ac:dyDescent="0.3"/>
    <row r="341" spans="1:5" ht="17.25" thickBot="1" x14ac:dyDescent="0.3">
      <c r="A341" s="255"/>
      <c r="B341" s="239" t="s">
        <v>3605</v>
      </c>
      <c r="C341" s="242">
        <v>1</v>
      </c>
    </row>
    <row r="342" spans="1:5" ht="17.25" thickBot="1" x14ac:dyDescent="0.3">
      <c r="A342" s="233"/>
      <c r="B342" s="239" t="s">
        <v>3540</v>
      </c>
      <c r="C342" s="242">
        <v>0</v>
      </c>
    </row>
    <row r="343" spans="1:5" ht="17.25" thickBot="1" x14ac:dyDescent="0.3">
      <c r="A343" s="234"/>
      <c r="B343" s="240" t="s">
        <v>3545</v>
      </c>
      <c r="C343" s="242">
        <v>0.25</v>
      </c>
      <c r="E343" t="s">
        <v>3783</v>
      </c>
    </row>
    <row r="344" spans="1:5" ht="17.25" thickBot="1" x14ac:dyDescent="0.3">
      <c r="A344" s="236"/>
      <c r="B344" s="240" t="s">
        <v>3541</v>
      </c>
      <c r="C344" s="242">
        <v>0.75</v>
      </c>
    </row>
    <row r="345" spans="1:5" ht="17.25" thickBot="1" x14ac:dyDescent="0.3">
      <c r="A345" s="235"/>
      <c r="B345" s="240" t="s">
        <v>3542</v>
      </c>
      <c r="C345" s="242">
        <v>0</v>
      </c>
    </row>
    <row r="346" spans="1:5" ht="17.25" thickBot="1" x14ac:dyDescent="0.3">
      <c r="A346" s="237"/>
      <c r="B346" s="240" t="s">
        <v>3543</v>
      </c>
      <c r="C346" s="242">
        <v>0</v>
      </c>
    </row>
    <row r="347" spans="1:5" ht="17.25" thickBot="1" x14ac:dyDescent="0.3">
      <c r="A347" s="238"/>
      <c r="B347" s="240" t="s">
        <v>3546</v>
      </c>
      <c r="C347" s="242">
        <v>0</v>
      </c>
    </row>
    <row r="350" spans="1:5" ht="15.75" thickBot="1" x14ac:dyDescent="0.3"/>
    <row r="351" spans="1:5" ht="17.25" thickBot="1" x14ac:dyDescent="0.3">
      <c r="A351" s="255"/>
      <c r="B351" s="239" t="s">
        <v>3605</v>
      </c>
      <c r="C351" s="242">
        <v>1</v>
      </c>
    </row>
    <row r="352" spans="1:5" ht="17.25" thickBot="1" x14ac:dyDescent="0.3">
      <c r="A352" s="233"/>
      <c r="B352" s="239" t="s">
        <v>3540</v>
      </c>
      <c r="C352" s="242">
        <v>0.43</v>
      </c>
    </row>
    <row r="353" spans="1:5" ht="17.25" thickBot="1" x14ac:dyDescent="0.3">
      <c r="A353" s="234"/>
      <c r="B353" s="240" t="s">
        <v>3545</v>
      </c>
      <c r="C353" s="260">
        <v>0.28599999999999998</v>
      </c>
      <c r="E353" t="s">
        <v>3793</v>
      </c>
    </row>
    <row r="354" spans="1:5" ht="17.25" thickBot="1" x14ac:dyDescent="0.3">
      <c r="A354" s="236"/>
      <c r="B354" s="240" t="s">
        <v>3541</v>
      </c>
      <c r="C354" s="260">
        <v>0.28599999999999998</v>
      </c>
    </row>
    <row r="355" spans="1:5" ht="17.25" thickBot="1" x14ac:dyDescent="0.3">
      <c r="A355" s="235"/>
      <c r="B355" s="240" t="s">
        <v>3542</v>
      </c>
      <c r="C355" s="242">
        <v>0</v>
      </c>
    </row>
    <row r="356" spans="1:5" ht="17.25" thickBot="1" x14ac:dyDescent="0.3">
      <c r="A356" s="237"/>
      <c r="B356" s="240" t="s">
        <v>3543</v>
      </c>
      <c r="C356" s="242">
        <v>0</v>
      </c>
    </row>
    <row r="357" spans="1:5" ht="17.25" thickBot="1" x14ac:dyDescent="0.3">
      <c r="A357" s="238"/>
      <c r="B357" s="240" t="s">
        <v>3546</v>
      </c>
      <c r="C357" s="242">
        <v>0</v>
      </c>
    </row>
    <row r="359" spans="1:5" ht="15.75" thickBot="1" x14ac:dyDescent="0.3"/>
    <row r="360" spans="1:5" ht="17.25" thickBot="1" x14ac:dyDescent="0.3">
      <c r="A360" s="255"/>
      <c r="B360" s="239" t="s">
        <v>3605</v>
      </c>
      <c r="C360" s="242">
        <v>1</v>
      </c>
    </row>
    <row r="361" spans="1:5" ht="17.25" thickBot="1" x14ac:dyDescent="0.3">
      <c r="A361" s="233"/>
      <c r="B361" s="239" t="s">
        <v>3540</v>
      </c>
      <c r="C361" s="242">
        <v>0</v>
      </c>
    </row>
    <row r="362" spans="1:5" ht="17.25" thickBot="1" x14ac:dyDescent="0.3">
      <c r="A362" s="234"/>
      <c r="B362" s="240" t="s">
        <v>3545</v>
      </c>
      <c r="C362" s="242">
        <v>1</v>
      </c>
      <c r="E362" t="s">
        <v>3794</v>
      </c>
    </row>
    <row r="363" spans="1:5" ht="17.25" thickBot="1" x14ac:dyDescent="0.3">
      <c r="A363" s="236"/>
      <c r="B363" s="240" t="s">
        <v>3541</v>
      </c>
      <c r="C363" s="242">
        <v>0</v>
      </c>
    </row>
    <row r="364" spans="1:5" ht="17.25" thickBot="1" x14ac:dyDescent="0.3">
      <c r="A364" s="235"/>
      <c r="B364" s="240" t="s">
        <v>3542</v>
      </c>
      <c r="C364" s="242">
        <v>0</v>
      </c>
    </row>
    <row r="365" spans="1:5" ht="17.25" thickBot="1" x14ac:dyDescent="0.3">
      <c r="A365" s="237"/>
      <c r="B365" s="240" t="s">
        <v>3543</v>
      </c>
      <c r="C365" s="242">
        <v>0</v>
      </c>
    </row>
    <row r="366" spans="1:5" ht="17.25" thickBot="1" x14ac:dyDescent="0.3">
      <c r="A366" s="238"/>
      <c r="B366" s="240" t="s">
        <v>3546</v>
      </c>
      <c r="C366" s="242">
        <v>0</v>
      </c>
    </row>
    <row r="369" spans="1:5" ht="15.75" thickBot="1" x14ac:dyDescent="0.3"/>
    <row r="370" spans="1:5" ht="17.25" thickBot="1" x14ac:dyDescent="0.3">
      <c r="A370" s="255"/>
      <c r="B370" s="239" t="s">
        <v>3605</v>
      </c>
      <c r="C370" s="242">
        <v>1</v>
      </c>
    </row>
    <row r="371" spans="1:5" ht="17.25" thickBot="1" x14ac:dyDescent="0.3">
      <c r="A371" s="233"/>
      <c r="B371" s="239" t="s">
        <v>3540</v>
      </c>
      <c r="C371" s="242">
        <v>0</v>
      </c>
    </row>
    <row r="372" spans="1:5" ht="17.25" thickBot="1" x14ac:dyDescent="0.3">
      <c r="A372" s="234"/>
      <c r="B372" s="240" t="s">
        <v>3545</v>
      </c>
      <c r="C372" s="260">
        <v>0</v>
      </c>
      <c r="E372" t="s">
        <v>3798</v>
      </c>
    </row>
    <row r="373" spans="1:5" ht="17.25" thickBot="1" x14ac:dyDescent="0.3">
      <c r="A373" s="236"/>
      <c r="B373" s="240" t="s">
        <v>3541</v>
      </c>
      <c r="C373" s="260">
        <v>0.625</v>
      </c>
    </row>
    <row r="374" spans="1:5" ht="17.25" thickBot="1" x14ac:dyDescent="0.3">
      <c r="A374" s="235"/>
      <c r="B374" s="240" t="s">
        <v>3542</v>
      </c>
      <c r="C374" s="242">
        <v>0.25</v>
      </c>
    </row>
    <row r="375" spans="1:5" ht="17.25" thickBot="1" x14ac:dyDescent="0.3">
      <c r="A375" s="237"/>
      <c r="B375" s="240" t="s">
        <v>3543</v>
      </c>
      <c r="C375" s="260">
        <v>0.125</v>
      </c>
    </row>
    <row r="376" spans="1:5" ht="17.25" thickBot="1" x14ac:dyDescent="0.3">
      <c r="A376" s="238"/>
      <c r="B376" s="240" t="s">
        <v>3546</v>
      </c>
      <c r="C376" s="242">
        <v>0</v>
      </c>
    </row>
    <row r="378" spans="1:5" ht="15.75" thickBot="1" x14ac:dyDescent="0.3"/>
    <row r="379" spans="1:5" ht="17.25" thickBot="1" x14ac:dyDescent="0.3">
      <c r="A379" s="255"/>
      <c r="B379" s="239" t="s">
        <v>3605</v>
      </c>
      <c r="C379" s="242">
        <v>1</v>
      </c>
    </row>
    <row r="380" spans="1:5" ht="17.25" thickBot="1" x14ac:dyDescent="0.3">
      <c r="A380" s="233"/>
      <c r="B380" s="239" t="s">
        <v>3540</v>
      </c>
      <c r="C380" s="242">
        <v>0</v>
      </c>
    </row>
    <row r="381" spans="1:5" ht="17.25" thickBot="1" x14ac:dyDescent="0.3">
      <c r="A381" s="234"/>
      <c r="B381" s="240" t="s">
        <v>3545</v>
      </c>
      <c r="C381" s="242">
        <v>0</v>
      </c>
      <c r="E381" t="s">
        <v>3799</v>
      </c>
    </row>
    <row r="382" spans="1:5" ht="17.25" thickBot="1" x14ac:dyDescent="0.3">
      <c r="A382" s="236"/>
      <c r="B382" s="240" t="s">
        <v>3541</v>
      </c>
      <c r="C382" s="242">
        <v>0.6</v>
      </c>
    </row>
    <row r="383" spans="1:5" ht="17.25" thickBot="1" x14ac:dyDescent="0.3">
      <c r="A383" s="235"/>
      <c r="B383" s="240" t="s">
        <v>3542</v>
      </c>
      <c r="C383" s="242">
        <v>0.2</v>
      </c>
    </row>
    <row r="384" spans="1:5" ht="17.25" thickBot="1" x14ac:dyDescent="0.3">
      <c r="A384" s="237"/>
      <c r="B384" s="240" t="s">
        <v>3543</v>
      </c>
      <c r="C384" s="242">
        <v>0.2</v>
      </c>
    </row>
    <row r="385" spans="1:5" ht="17.25" thickBot="1" x14ac:dyDescent="0.3">
      <c r="A385" s="238"/>
      <c r="B385" s="240" t="s">
        <v>3546</v>
      </c>
      <c r="C385" s="242">
        <v>0</v>
      </c>
    </row>
    <row r="388" spans="1:5" ht="15.75" thickBot="1" x14ac:dyDescent="0.3"/>
    <row r="389" spans="1:5" ht="17.25" thickBot="1" x14ac:dyDescent="0.3">
      <c r="A389" s="255"/>
      <c r="B389" s="239" t="s">
        <v>3605</v>
      </c>
      <c r="C389" s="242">
        <v>1</v>
      </c>
    </row>
    <row r="390" spans="1:5" ht="17.25" thickBot="1" x14ac:dyDescent="0.3">
      <c r="A390" s="233"/>
      <c r="B390" s="239" t="s">
        <v>3540</v>
      </c>
      <c r="C390" s="242">
        <v>0.2</v>
      </c>
    </row>
    <row r="391" spans="1:5" ht="17.25" thickBot="1" x14ac:dyDescent="0.3">
      <c r="A391" s="234"/>
      <c r="B391" s="240" t="s">
        <v>3545</v>
      </c>
      <c r="C391" s="242">
        <v>0.4</v>
      </c>
      <c r="E391" t="s">
        <v>3805</v>
      </c>
    </row>
    <row r="392" spans="1:5" ht="17.25" thickBot="1" x14ac:dyDescent="0.3">
      <c r="A392" s="236"/>
      <c r="B392" s="240" t="s">
        <v>3541</v>
      </c>
      <c r="C392" s="242">
        <v>0.4</v>
      </c>
    </row>
    <row r="393" spans="1:5" ht="17.25" thickBot="1" x14ac:dyDescent="0.3">
      <c r="A393" s="235"/>
      <c r="B393" s="240" t="s">
        <v>3542</v>
      </c>
      <c r="C393" s="242">
        <v>0</v>
      </c>
    </row>
    <row r="394" spans="1:5" ht="17.25" thickBot="1" x14ac:dyDescent="0.3">
      <c r="A394" s="237"/>
      <c r="B394" s="240" t="s">
        <v>3543</v>
      </c>
      <c r="C394" s="242">
        <v>0</v>
      </c>
    </row>
    <row r="395" spans="1:5" ht="17.25" thickBot="1" x14ac:dyDescent="0.3">
      <c r="A395" s="238"/>
      <c r="B395" s="240" t="s">
        <v>3546</v>
      </c>
      <c r="C395" s="242">
        <v>0</v>
      </c>
    </row>
    <row r="397" spans="1:5" ht="15.75" thickBot="1" x14ac:dyDescent="0.3"/>
    <row r="398" spans="1:5" ht="17.25" thickBot="1" x14ac:dyDescent="0.3">
      <c r="A398" s="255"/>
      <c r="B398" s="239" t="s">
        <v>3605</v>
      </c>
      <c r="C398" s="242">
        <v>1</v>
      </c>
    </row>
    <row r="399" spans="1:5" ht="17.25" thickBot="1" x14ac:dyDescent="0.3">
      <c r="A399" s="233"/>
      <c r="B399" s="239" t="s">
        <v>3540</v>
      </c>
      <c r="C399" s="256">
        <v>0.18179999999999999</v>
      </c>
    </row>
    <row r="400" spans="1:5" ht="17.25" thickBot="1" x14ac:dyDescent="0.3">
      <c r="A400" s="234"/>
      <c r="B400" s="240" t="s">
        <v>3545</v>
      </c>
      <c r="C400" s="256">
        <v>0.45450000000000002</v>
      </c>
      <c r="E400" t="s">
        <v>3806</v>
      </c>
    </row>
    <row r="401" spans="1:5" ht="17.25" thickBot="1" x14ac:dyDescent="0.3">
      <c r="A401" s="236"/>
      <c r="B401" s="240" t="s">
        <v>3541</v>
      </c>
      <c r="C401" s="256">
        <v>0.2727</v>
      </c>
    </row>
    <row r="402" spans="1:5" ht="17.25" thickBot="1" x14ac:dyDescent="0.3">
      <c r="A402" s="235"/>
      <c r="B402" s="240" t="s">
        <v>3542</v>
      </c>
      <c r="C402" s="256">
        <v>9.1899999999999996E-2</v>
      </c>
    </row>
    <row r="403" spans="1:5" ht="17.25" thickBot="1" x14ac:dyDescent="0.3">
      <c r="A403" s="237"/>
      <c r="B403" s="240" t="s">
        <v>3543</v>
      </c>
      <c r="C403" s="242">
        <v>0</v>
      </c>
    </row>
    <row r="404" spans="1:5" ht="17.25" thickBot="1" x14ac:dyDescent="0.3">
      <c r="A404" s="238"/>
      <c r="B404" s="240" t="s">
        <v>3546</v>
      </c>
      <c r="C404" s="242">
        <v>0</v>
      </c>
    </row>
    <row r="406" spans="1:5" ht="15.75" thickBot="1" x14ac:dyDescent="0.3"/>
    <row r="407" spans="1:5" ht="17.25" thickBot="1" x14ac:dyDescent="0.3">
      <c r="A407" s="255"/>
      <c r="B407" s="239" t="s">
        <v>3605</v>
      </c>
      <c r="C407" s="242">
        <v>1</v>
      </c>
    </row>
    <row r="408" spans="1:5" ht="17.25" thickBot="1" x14ac:dyDescent="0.3">
      <c r="A408" s="233"/>
      <c r="B408" s="239" t="s">
        <v>3540</v>
      </c>
      <c r="C408" s="242">
        <v>0</v>
      </c>
    </row>
    <row r="409" spans="1:5" ht="17.25" thickBot="1" x14ac:dyDescent="0.3">
      <c r="A409" s="234"/>
      <c r="B409" s="240" t="s">
        <v>3545</v>
      </c>
      <c r="C409" s="256">
        <v>0.57140000000000002</v>
      </c>
      <c r="E409" t="s">
        <v>3813</v>
      </c>
    </row>
    <row r="410" spans="1:5" ht="17.25" thickBot="1" x14ac:dyDescent="0.3">
      <c r="A410" s="236"/>
      <c r="B410" s="240" t="s">
        <v>3541</v>
      </c>
      <c r="C410" s="242">
        <v>0</v>
      </c>
    </row>
    <row r="411" spans="1:5" ht="17.25" thickBot="1" x14ac:dyDescent="0.3">
      <c r="A411" s="235"/>
      <c r="B411" s="240" t="s">
        <v>3542</v>
      </c>
      <c r="C411" s="256">
        <v>0.42859999999999998</v>
      </c>
    </row>
    <row r="412" spans="1:5" ht="17.25" thickBot="1" x14ac:dyDescent="0.3">
      <c r="A412" s="237"/>
      <c r="B412" s="240" t="s">
        <v>3543</v>
      </c>
      <c r="C412" s="242">
        <v>0</v>
      </c>
    </row>
    <row r="413" spans="1:5" ht="17.25" thickBot="1" x14ac:dyDescent="0.3">
      <c r="A413" s="238"/>
      <c r="B413" s="240" t="s">
        <v>3546</v>
      </c>
      <c r="C413" s="242">
        <v>0</v>
      </c>
    </row>
    <row r="415" spans="1:5" ht="15.75" thickBot="1" x14ac:dyDescent="0.3"/>
    <row r="416" spans="1:5" ht="17.25" thickBot="1" x14ac:dyDescent="0.3">
      <c r="A416" s="255"/>
      <c r="B416" s="239" t="s">
        <v>3605</v>
      </c>
      <c r="C416" s="242">
        <v>1</v>
      </c>
    </row>
    <row r="417" spans="1:5" ht="17.25" thickBot="1" x14ac:dyDescent="0.3">
      <c r="A417" s="233"/>
      <c r="B417" s="239" t="s">
        <v>3540</v>
      </c>
      <c r="C417" s="256">
        <v>8.4199999999999997E-2</v>
      </c>
    </row>
    <row r="418" spans="1:5" ht="17.25" thickBot="1" x14ac:dyDescent="0.3">
      <c r="A418" s="234"/>
      <c r="B418" s="240" t="s">
        <v>3545</v>
      </c>
      <c r="C418" s="260">
        <v>0.26300000000000001</v>
      </c>
      <c r="E418" t="s">
        <v>3814</v>
      </c>
    </row>
    <row r="419" spans="1:5" ht="17.25" thickBot="1" x14ac:dyDescent="0.3">
      <c r="A419" s="236"/>
      <c r="B419" s="240" t="s">
        <v>3541</v>
      </c>
      <c r="C419" s="256">
        <v>0.21049999999999999</v>
      </c>
    </row>
    <row r="420" spans="1:5" ht="17.25" thickBot="1" x14ac:dyDescent="0.3">
      <c r="A420" s="235"/>
      <c r="B420" s="240" t="s">
        <v>3542</v>
      </c>
      <c r="C420" s="242">
        <v>0</v>
      </c>
    </row>
    <row r="421" spans="1:5" ht="17.25" thickBot="1" x14ac:dyDescent="0.3">
      <c r="A421" s="237"/>
      <c r="B421" s="240" t="s">
        <v>3543</v>
      </c>
      <c r="C421" s="256">
        <v>0.1052</v>
      </c>
    </row>
    <row r="422" spans="1:5" ht="17.25" thickBot="1" x14ac:dyDescent="0.3">
      <c r="A422" s="238"/>
      <c r="B422" s="240" t="s">
        <v>3546</v>
      </c>
      <c r="C422" s="242">
        <v>0</v>
      </c>
    </row>
    <row r="425" spans="1:5" ht="15.75" thickBot="1" x14ac:dyDescent="0.3"/>
    <row r="426" spans="1:5" ht="17.25" thickBot="1" x14ac:dyDescent="0.3">
      <c r="A426" s="255"/>
      <c r="B426" s="239" t="s">
        <v>3605</v>
      </c>
      <c r="C426" s="242">
        <v>1</v>
      </c>
    </row>
    <row r="427" spans="1:5" ht="17.25" thickBot="1" x14ac:dyDescent="0.3">
      <c r="A427" s="233"/>
      <c r="B427" s="239" t="s">
        <v>3540</v>
      </c>
      <c r="C427" s="242">
        <v>0</v>
      </c>
    </row>
    <row r="428" spans="1:5" ht="17.25" thickBot="1" x14ac:dyDescent="0.3">
      <c r="A428" s="234"/>
      <c r="B428" s="240" t="s">
        <v>3545</v>
      </c>
      <c r="C428" s="242">
        <v>0</v>
      </c>
      <c r="E428" t="s">
        <v>3817</v>
      </c>
    </row>
    <row r="429" spans="1:5" ht="17.25" thickBot="1" x14ac:dyDescent="0.3">
      <c r="A429" s="236"/>
      <c r="B429" s="240" t="s">
        <v>3541</v>
      </c>
      <c r="C429" s="242">
        <v>0</v>
      </c>
    </row>
    <row r="430" spans="1:5" ht="17.25" thickBot="1" x14ac:dyDescent="0.3">
      <c r="A430" s="235"/>
      <c r="B430" s="240" t="s">
        <v>3542</v>
      </c>
      <c r="C430" s="242">
        <v>0</v>
      </c>
    </row>
    <row r="431" spans="1:5" ht="17.25" thickBot="1" x14ac:dyDescent="0.3">
      <c r="A431" s="237"/>
      <c r="B431" s="240" t="s">
        <v>3543</v>
      </c>
      <c r="C431" s="242">
        <v>0</v>
      </c>
    </row>
    <row r="432" spans="1:5" ht="17.25" thickBot="1" x14ac:dyDescent="0.3">
      <c r="A432" s="238"/>
      <c r="B432" s="240" t="s">
        <v>3546</v>
      </c>
      <c r="C432" s="242">
        <v>1</v>
      </c>
    </row>
    <row r="434" spans="1:5" ht="15.75" thickBot="1" x14ac:dyDescent="0.3"/>
    <row r="435" spans="1:5" ht="17.25" thickBot="1" x14ac:dyDescent="0.3">
      <c r="A435" s="255"/>
      <c r="B435" s="239" t="s">
        <v>3605</v>
      </c>
      <c r="C435" s="242">
        <v>1</v>
      </c>
    </row>
    <row r="436" spans="1:5" ht="17.25" thickBot="1" x14ac:dyDescent="0.3">
      <c r="A436" s="233"/>
      <c r="B436" s="239" t="s">
        <v>3540</v>
      </c>
      <c r="C436" s="242">
        <v>0.2</v>
      </c>
    </row>
    <row r="437" spans="1:5" ht="17.25" thickBot="1" x14ac:dyDescent="0.3">
      <c r="A437" s="234"/>
      <c r="B437" s="240" t="s">
        <v>3545</v>
      </c>
      <c r="C437" s="242">
        <v>0.5</v>
      </c>
      <c r="E437" t="s">
        <v>3819</v>
      </c>
    </row>
    <row r="438" spans="1:5" ht="17.25" thickBot="1" x14ac:dyDescent="0.3">
      <c r="A438" s="236"/>
      <c r="B438" s="240" t="s">
        <v>3541</v>
      </c>
      <c r="C438" s="242">
        <v>0.3</v>
      </c>
    </row>
    <row r="439" spans="1:5" ht="17.25" thickBot="1" x14ac:dyDescent="0.3">
      <c r="A439" s="235"/>
      <c r="B439" s="240" t="s">
        <v>3542</v>
      </c>
      <c r="C439" s="242">
        <v>0</v>
      </c>
    </row>
    <row r="440" spans="1:5" ht="17.25" thickBot="1" x14ac:dyDescent="0.3">
      <c r="A440" s="237"/>
      <c r="B440" s="240" t="s">
        <v>3543</v>
      </c>
      <c r="C440" s="242">
        <v>0</v>
      </c>
    </row>
    <row r="441" spans="1:5" ht="17.25" thickBot="1" x14ac:dyDescent="0.3">
      <c r="A441" s="238"/>
      <c r="B441" s="240" t="s">
        <v>3546</v>
      </c>
      <c r="C441" s="242">
        <v>0</v>
      </c>
    </row>
    <row r="444" spans="1:5" ht="15.75" thickBot="1" x14ac:dyDescent="0.3"/>
    <row r="445" spans="1:5" ht="17.25" thickBot="1" x14ac:dyDescent="0.3">
      <c r="A445" s="255"/>
      <c r="B445" s="239" t="s">
        <v>3605</v>
      </c>
      <c r="C445" s="242">
        <v>1</v>
      </c>
    </row>
    <row r="446" spans="1:5" ht="17.25" thickBot="1" x14ac:dyDescent="0.3">
      <c r="A446" s="233"/>
      <c r="B446" s="239" t="s">
        <v>3540</v>
      </c>
      <c r="C446" s="242">
        <v>0.2</v>
      </c>
    </row>
    <row r="447" spans="1:5" ht="17.25" thickBot="1" x14ac:dyDescent="0.3">
      <c r="A447" s="234"/>
      <c r="B447" s="240" t="s">
        <v>3545</v>
      </c>
      <c r="C447" s="242">
        <v>0.36</v>
      </c>
      <c r="E447" t="s">
        <v>3824</v>
      </c>
    </row>
    <row r="448" spans="1:5" ht="17.25" thickBot="1" x14ac:dyDescent="0.3">
      <c r="A448" s="236"/>
      <c r="B448" s="240" t="s">
        <v>3541</v>
      </c>
      <c r="C448" s="242">
        <v>0.12</v>
      </c>
    </row>
    <row r="449" spans="1:5" ht="17.25" thickBot="1" x14ac:dyDescent="0.3">
      <c r="A449" s="235"/>
      <c r="B449" s="240" t="s">
        <v>3542</v>
      </c>
      <c r="C449" s="242">
        <v>0</v>
      </c>
    </row>
    <row r="450" spans="1:5" ht="17.25" thickBot="1" x14ac:dyDescent="0.3">
      <c r="A450" s="237"/>
      <c r="B450" s="240" t="s">
        <v>3543</v>
      </c>
      <c r="C450" s="242">
        <v>0.32</v>
      </c>
    </row>
    <row r="451" spans="1:5" ht="17.25" thickBot="1" x14ac:dyDescent="0.3">
      <c r="A451" s="238"/>
      <c r="B451" s="240" t="s">
        <v>3546</v>
      </c>
      <c r="C451" s="242">
        <v>0</v>
      </c>
    </row>
    <row r="454" spans="1:5" ht="15.75" thickBot="1" x14ac:dyDescent="0.3"/>
    <row r="455" spans="1:5" ht="17.25" thickBot="1" x14ac:dyDescent="0.3">
      <c r="A455" s="255"/>
      <c r="B455" s="239" t="s">
        <v>3605</v>
      </c>
      <c r="C455" s="242">
        <v>1</v>
      </c>
    </row>
    <row r="456" spans="1:5" ht="17.25" thickBot="1" x14ac:dyDescent="0.3">
      <c r="A456" s="233"/>
      <c r="B456" s="239" t="s">
        <v>3540</v>
      </c>
      <c r="C456" s="242">
        <v>0</v>
      </c>
    </row>
    <row r="457" spans="1:5" ht="17.25" thickBot="1" x14ac:dyDescent="0.3">
      <c r="A457" s="234"/>
      <c r="B457" s="240" t="s">
        <v>3545</v>
      </c>
      <c r="C457" s="242">
        <v>0</v>
      </c>
      <c r="E457" t="s">
        <v>3827</v>
      </c>
    </row>
    <row r="458" spans="1:5" ht="17.25" thickBot="1" x14ac:dyDescent="0.3">
      <c r="A458" s="236"/>
      <c r="B458" s="240" t="s">
        <v>3541</v>
      </c>
      <c r="C458" s="242">
        <v>1</v>
      </c>
    </row>
    <row r="459" spans="1:5" ht="17.25" thickBot="1" x14ac:dyDescent="0.3">
      <c r="A459" s="235"/>
      <c r="B459" s="240" t="s">
        <v>3542</v>
      </c>
      <c r="C459" s="242">
        <v>0</v>
      </c>
    </row>
    <row r="460" spans="1:5" ht="17.25" thickBot="1" x14ac:dyDescent="0.3">
      <c r="A460" s="237"/>
      <c r="B460" s="240" t="s">
        <v>3543</v>
      </c>
      <c r="C460" s="242">
        <v>0</v>
      </c>
    </row>
    <row r="461" spans="1:5" ht="17.25" thickBot="1" x14ac:dyDescent="0.3">
      <c r="A461" s="238"/>
      <c r="B461" s="240" t="s">
        <v>3546</v>
      </c>
      <c r="C461" s="242">
        <v>0</v>
      </c>
    </row>
    <row r="463" spans="1:5" ht="15.75" thickBot="1" x14ac:dyDescent="0.3"/>
    <row r="464" spans="1:5" ht="17.25" thickBot="1" x14ac:dyDescent="0.3">
      <c r="A464" s="255"/>
      <c r="B464" s="239" t="s">
        <v>3605</v>
      </c>
      <c r="C464" s="242">
        <v>1</v>
      </c>
    </row>
    <row r="465" spans="1:5" ht="17.25" thickBot="1" x14ac:dyDescent="0.3">
      <c r="A465" s="233"/>
      <c r="B465" s="239" t="s">
        <v>3540</v>
      </c>
      <c r="C465" s="242">
        <v>0</v>
      </c>
    </row>
    <row r="466" spans="1:5" ht="17.25" thickBot="1" x14ac:dyDescent="0.3">
      <c r="A466" s="234"/>
      <c r="B466" s="240" t="s">
        <v>3545</v>
      </c>
      <c r="C466" s="242">
        <v>0.25</v>
      </c>
      <c r="E466" t="s">
        <v>3828</v>
      </c>
    </row>
    <row r="467" spans="1:5" ht="17.25" thickBot="1" x14ac:dyDescent="0.3">
      <c r="A467" s="236"/>
      <c r="B467" s="240" t="s">
        <v>3541</v>
      </c>
      <c r="C467" s="242">
        <v>0.75</v>
      </c>
    </row>
    <row r="468" spans="1:5" ht="17.25" thickBot="1" x14ac:dyDescent="0.3">
      <c r="A468" s="235"/>
      <c r="B468" s="240" t="s">
        <v>3542</v>
      </c>
      <c r="C468" s="242">
        <v>0</v>
      </c>
    </row>
    <row r="469" spans="1:5" ht="17.25" thickBot="1" x14ac:dyDescent="0.3">
      <c r="A469" s="237"/>
      <c r="B469" s="240" t="s">
        <v>3543</v>
      </c>
      <c r="C469" s="242">
        <v>0</v>
      </c>
    </row>
    <row r="470" spans="1:5" ht="17.25" thickBot="1" x14ac:dyDescent="0.3">
      <c r="A470" s="238"/>
      <c r="B470" s="240" t="s">
        <v>3546</v>
      </c>
      <c r="C470" s="242">
        <v>0</v>
      </c>
    </row>
    <row r="473" spans="1:5" ht="15.75" thickBot="1" x14ac:dyDescent="0.3"/>
    <row r="474" spans="1:5" ht="17.25" thickBot="1" x14ac:dyDescent="0.3">
      <c r="A474" s="255"/>
      <c r="B474" s="239" t="s">
        <v>3605</v>
      </c>
      <c r="C474" s="242">
        <v>1</v>
      </c>
    </row>
    <row r="475" spans="1:5" ht="17.25" thickBot="1" x14ac:dyDescent="0.3">
      <c r="A475" s="233"/>
      <c r="B475" s="239" t="s">
        <v>3540</v>
      </c>
      <c r="C475" s="242">
        <v>0</v>
      </c>
    </row>
    <row r="476" spans="1:5" ht="17.25" thickBot="1" x14ac:dyDescent="0.3">
      <c r="A476" s="234"/>
      <c r="B476" s="240" t="s">
        <v>3545</v>
      </c>
      <c r="C476" s="242">
        <v>0</v>
      </c>
      <c r="E476" t="s">
        <v>3831</v>
      </c>
    </row>
    <row r="477" spans="1:5" ht="17.25" thickBot="1" x14ac:dyDescent="0.3">
      <c r="A477" s="236"/>
      <c r="B477" s="240" t="s">
        <v>3541</v>
      </c>
      <c r="C477" s="242">
        <v>0</v>
      </c>
    </row>
    <row r="478" spans="1:5" ht="17.25" thickBot="1" x14ac:dyDescent="0.3">
      <c r="A478" s="235"/>
      <c r="B478" s="240" t="s">
        <v>3542</v>
      </c>
      <c r="C478" s="242">
        <v>0</v>
      </c>
    </row>
    <row r="479" spans="1:5" ht="17.25" thickBot="1" x14ac:dyDescent="0.3">
      <c r="A479" s="237"/>
      <c r="B479" s="240" t="s">
        <v>3543</v>
      </c>
      <c r="C479" s="242">
        <v>0</v>
      </c>
    </row>
    <row r="480" spans="1:5" ht="17.25" thickBot="1" x14ac:dyDescent="0.3">
      <c r="A480" s="238"/>
      <c r="B480" s="240" t="s">
        <v>3546</v>
      </c>
      <c r="C480" s="242">
        <v>1</v>
      </c>
    </row>
    <row r="482" spans="1:5" ht="15.75" thickBot="1" x14ac:dyDescent="0.3"/>
    <row r="483" spans="1:5" ht="17.25" thickBot="1" x14ac:dyDescent="0.3">
      <c r="A483" s="255"/>
      <c r="B483" s="239" t="s">
        <v>3605</v>
      </c>
      <c r="C483" s="242">
        <v>1</v>
      </c>
    </row>
    <row r="484" spans="1:5" ht="17.25" thickBot="1" x14ac:dyDescent="0.3">
      <c r="A484" s="233"/>
      <c r="B484" s="239" t="s">
        <v>3540</v>
      </c>
      <c r="C484" s="242">
        <v>0</v>
      </c>
    </row>
    <row r="485" spans="1:5" ht="17.25" thickBot="1" x14ac:dyDescent="0.3">
      <c r="A485" s="234"/>
      <c r="B485" s="240" t="s">
        <v>3545</v>
      </c>
      <c r="C485" s="242">
        <v>0</v>
      </c>
      <c r="E485" t="s">
        <v>3832</v>
      </c>
    </row>
    <row r="486" spans="1:5" ht="17.25" thickBot="1" x14ac:dyDescent="0.3">
      <c r="A486" s="236"/>
      <c r="B486" s="240" t="s">
        <v>3541</v>
      </c>
      <c r="C486" s="242">
        <v>0</v>
      </c>
    </row>
    <row r="487" spans="1:5" ht="17.25" thickBot="1" x14ac:dyDescent="0.3">
      <c r="A487" s="235"/>
      <c r="B487" s="240" t="s">
        <v>3542</v>
      </c>
      <c r="C487" s="242">
        <v>0</v>
      </c>
    </row>
    <row r="488" spans="1:5" ht="17.25" thickBot="1" x14ac:dyDescent="0.3">
      <c r="A488" s="237"/>
      <c r="B488" s="240" t="s">
        <v>3543</v>
      </c>
      <c r="C488" s="242">
        <v>0</v>
      </c>
    </row>
    <row r="489" spans="1:5" ht="17.25" thickBot="1" x14ac:dyDescent="0.3">
      <c r="A489" s="238"/>
      <c r="B489" s="240" t="s">
        <v>3546</v>
      </c>
      <c r="C489" s="242">
        <v>1</v>
      </c>
    </row>
    <row r="492" spans="1:5" ht="15.75" thickBot="1" x14ac:dyDescent="0.3"/>
    <row r="493" spans="1:5" ht="17.25" thickBot="1" x14ac:dyDescent="0.3">
      <c r="A493" s="255"/>
      <c r="B493" s="239" t="s">
        <v>3605</v>
      </c>
      <c r="C493" s="242">
        <v>1</v>
      </c>
    </row>
    <row r="494" spans="1:5" ht="17.25" thickBot="1" x14ac:dyDescent="0.3">
      <c r="A494" s="233"/>
      <c r="B494" s="239" t="s">
        <v>3540</v>
      </c>
      <c r="C494" s="260">
        <v>0.13800000000000001</v>
      </c>
    </row>
    <row r="495" spans="1:5" ht="17.25" thickBot="1" x14ac:dyDescent="0.3">
      <c r="A495" s="234"/>
      <c r="B495" s="240" t="s">
        <v>3545</v>
      </c>
      <c r="C495" s="260">
        <v>0.27600000000000002</v>
      </c>
      <c r="E495" t="s">
        <v>3835</v>
      </c>
    </row>
    <row r="496" spans="1:5" ht="17.25" thickBot="1" x14ac:dyDescent="0.3">
      <c r="A496" s="236"/>
      <c r="B496" s="240" t="s">
        <v>3541</v>
      </c>
      <c r="C496" s="242">
        <v>0.55000000000000004</v>
      </c>
    </row>
    <row r="497" spans="1:3" ht="17.25" thickBot="1" x14ac:dyDescent="0.3">
      <c r="A497" s="235"/>
      <c r="B497" s="240" t="s">
        <v>3542</v>
      </c>
      <c r="C497" s="242">
        <v>0</v>
      </c>
    </row>
    <row r="498" spans="1:3" ht="17.25" thickBot="1" x14ac:dyDescent="0.3">
      <c r="A498" s="237"/>
      <c r="B498" s="240" t="s">
        <v>3543</v>
      </c>
      <c r="C498" s="256">
        <v>3.44E-2</v>
      </c>
    </row>
    <row r="499" spans="1:3" ht="17.25" thickBot="1" x14ac:dyDescent="0.3">
      <c r="A499" s="238"/>
      <c r="B499" s="240" t="s">
        <v>3546</v>
      </c>
      <c r="C499" s="242">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topLeftCell="D1" zoomScaleNormal="100" zoomScaleSheetLayoutView="100" workbookViewId="0">
      <selection activeCell="D1" sqref="D1:I1"/>
    </sheetView>
  </sheetViews>
  <sheetFormatPr defaultRowHeight="15" x14ac:dyDescent="0.25"/>
  <cols>
    <col min="1" max="3" width="0" hidden="1" customWidth="1"/>
    <col min="5" max="5" width="25.28515625" bestFit="1" customWidth="1"/>
    <col min="6" max="6" width="40.140625" bestFit="1" customWidth="1"/>
    <col min="7" max="7" width="16.7109375" bestFit="1" customWidth="1"/>
    <col min="8" max="8" width="11.28515625" bestFit="1" customWidth="1"/>
    <col min="10" max="14" width="0" hidden="1" customWidth="1"/>
  </cols>
  <sheetData>
    <row r="1" spans="1:14" ht="26.25" x14ac:dyDescent="0.4">
      <c r="A1" s="262"/>
      <c r="B1" s="262"/>
      <c r="C1" s="262"/>
      <c r="D1" s="306" t="s">
        <v>3624</v>
      </c>
      <c r="E1" s="306"/>
      <c r="F1" s="306"/>
      <c r="G1" s="306"/>
      <c r="H1" s="306"/>
      <c r="I1" s="306"/>
      <c r="J1" s="262"/>
      <c r="K1" s="262"/>
      <c r="L1" s="262"/>
      <c r="M1" s="262"/>
      <c r="N1" s="262"/>
    </row>
    <row r="2" spans="1:14" ht="26.25" x14ac:dyDescent="0.4">
      <c r="A2" s="262"/>
      <c r="B2" s="262"/>
      <c r="C2" s="262"/>
      <c r="D2" s="306" t="s">
        <v>3548</v>
      </c>
      <c r="E2" s="306"/>
      <c r="F2" s="306"/>
      <c r="G2" s="306"/>
      <c r="H2" s="306"/>
      <c r="I2" s="306"/>
      <c r="J2" s="262"/>
      <c r="K2" s="262"/>
      <c r="L2" s="262"/>
      <c r="M2" s="262"/>
      <c r="N2" s="262"/>
    </row>
    <row r="3" spans="1:14" ht="15.75" thickBot="1" x14ac:dyDescent="0.3">
      <c r="E3" s="254"/>
    </row>
    <row r="4" spans="1:14" ht="18.75" thickBot="1" x14ac:dyDescent="0.3">
      <c r="E4" s="276"/>
      <c r="F4" s="264" t="s">
        <v>3605</v>
      </c>
      <c r="G4" s="303" t="s">
        <v>3544</v>
      </c>
    </row>
    <row r="5" spans="1:14" ht="18.75" thickBot="1" x14ac:dyDescent="0.3">
      <c r="E5" s="277"/>
      <c r="F5" s="264" t="s">
        <v>3540</v>
      </c>
      <c r="G5" s="304"/>
    </row>
    <row r="6" spans="1:14" ht="18.75" thickBot="1" x14ac:dyDescent="0.3">
      <c r="E6" s="278"/>
      <c r="F6" s="265" t="s">
        <v>3545</v>
      </c>
      <c r="G6" s="304"/>
    </row>
    <row r="7" spans="1:14" ht="18.75" thickBot="1" x14ac:dyDescent="0.3">
      <c r="E7" s="279"/>
      <c r="F7" s="265" t="s">
        <v>3541</v>
      </c>
      <c r="G7" s="304"/>
    </row>
    <row r="8" spans="1:14" ht="18.75" thickBot="1" x14ac:dyDescent="0.3">
      <c r="E8" s="280"/>
      <c r="F8" s="265" t="s">
        <v>3542</v>
      </c>
      <c r="G8" s="304"/>
    </row>
    <row r="9" spans="1:14" ht="18.75" thickBot="1" x14ac:dyDescent="0.3">
      <c r="E9" s="281"/>
      <c r="F9" s="265" t="s">
        <v>3543</v>
      </c>
      <c r="G9" s="304"/>
    </row>
    <row r="10" spans="1:14" ht="18.75" thickBot="1" x14ac:dyDescent="0.3">
      <c r="E10" s="282"/>
      <c r="F10" s="265" t="s">
        <v>3546</v>
      </c>
      <c r="G10" s="305"/>
    </row>
    <row r="12" spans="1:14" ht="18" x14ac:dyDescent="0.25">
      <c r="D12" s="271">
        <v>1</v>
      </c>
      <c r="E12" s="272" t="s">
        <v>3625</v>
      </c>
      <c r="F12" s="267"/>
    </row>
    <row r="13" spans="1:14" ht="18" x14ac:dyDescent="0.25">
      <c r="D13" s="267"/>
      <c r="E13" s="267"/>
      <c r="F13" s="267"/>
    </row>
    <row r="14" spans="1:14" ht="18" x14ac:dyDescent="0.25">
      <c r="D14" s="273">
        <v>1.1000000000000001</v>
      </c>
      <c r="E14" s="272" t="s">
        <v>3553</v>
      </c>
      <c r="F14" s="267">
        <v>79</v>
      </c>
    </row>
    <row r="15" spans="1:14" ht="18.75" x14ac:dyDescent="0.3">
      <c r="D15" s="267" t="s">
        <v>3549</v>
      </c>
      <c r="E15" s="285" t="s">
        <v>3551</v>
      </c>
      <c r="F15" s="267">
        <v>67</v>
      </c>
    </row>
    <row r="16" spans="1:14" ht="18" x14ac:dyDescent="0.25">
      <c r="D16" s="267" t="s">
        <v>3550</v>
      </c>
      <c r="E16" s="272" t="s">
        <v>3552</v>
      </c>
      <c r="F16" s="267">
        <v>12</v>
      </c>
    </row>
    <row r="17" spans="4:13" ht="18" x14ac:dyDescent="0.25">
      <c r="D17" s="267"/>
      <c r="E17" s="267"/>
      <c r="F17" s="267"/>
      <c r="M17" s="232"/>
    </row>
    <row r="18" spans="4:13" ht="18" x14ac:dyDescent="0.25">
      <c r="D18" s="273">
        <v>1.2</v>
      </c>
      <c r="E18" s="267" t="s">
        <v>3841</v>
      </c>
      <c r="F18" s="267"/>
    </row>
    <row r="42" spans="4:7" ht="18.75" x14ac:dyDescent="0.3">
      <c r="D42" s="273">
        <v>1.3</v>
      </c>
      <c r="E42" s="272" t="s">
        <v>3554</v>
      </c>
      <c r="F42" s="268"/>
      <c r="G42" s="268"/>
    </row>
    <row r="43" spans="4:7" ht="17.25" thickBot="1" x14ac:dyDescent="0.35">
      <c r="D43" s="268"/>
      <c r="E43" s="268"/>
      <c r="F43" s="268"/>
      <c r="G43" s="268"/>
    </row>
    <row r="44" spans="4:7" ht="19.5" thickBot="1" x14ac:dyDescent="0.35">
      <c r="D44" s="268"/>
      <c r="E44" s="274" t="s">
        <v>3555</v>
      </c>
      <c r="F44" s="274" t="s">
        <v>3556</v>
      </c>
      <c r="G44" s="274" t="s">
        <v>3557</v>
      </c>
    </row>
    <row r="45" spans="4:7" ht="17.25" thickBot="1" x14ac:dyDescent="0.35">
      <c r="D45" s="268"/>
      <c r="E45" s="275" t="s">
        <v>3626</v>
      </c>
      <c r="F45" s="275" t="s">
        <v>3629</v>
      </c>
      <c r="G45" s="275" t="s">
        <v>3692</v>
      </c>
    </row>
    <row r="48" spans="4:7" ht="18" x14ac:dyDescent="0.25">
      <c r="D48" s="273">
        <v>2.1</v>
      </c>
      <c r="E48" s="267" t="s">
        <v>3842</v>
      </c>
      <c r="F48" s="267"/>
    </row>
    <row r="72" spans="4:7" ht="18" x14ac:dyDescent="0.25">
      <c r="D72" s="273">
        <v>2.2000000000000002</v>
      </c>
      <c r="E72" s="272" t="s">
        <v>3554</v>
      </c>
      <c r="F72" s="267"/>
      <c r="G72" s="267"/>
    </row>
    <row r="73" spans="4:7" ht="18.75" thickBot="1" x14ac:dyDescent="0.3">
      <c r="D73" s="267"/>
      <c r="E73" s="267"/>
      <c r="F73" s="267"/>
      <c r="G73" s="267"/>
    </row>
    <row r="74" spans="4:7" ht="18.75" thickBot="1" x14ac:dyDescent="0.3">
      <c r="D74" s="267"/>
      <c r="E74" s="274" t="s">
        <v>3555</v>
      </c>
      <c r="F74" s="274" t="s">
        <v>3556</v>
      </c>
      <c r="G74" s="274" t="s">
        <v>3557</v>
      </c>
    </row>
    <row r="75" spans="4:7" ht="16.5" thickBot="1" x14ac:dyDescent="0.3">
      <c r="E75" s="275" t="s">
        <v>3628</v>
      </c>
      <c r="F75" s="275" t="s">
        <v>3627</v>
      </c>
      <c r="G75" s="275" t="s">
        <v>3628</v>
      </c>
    </row>
  </sheetData>
  <dataConsolidate/>
  <mergeCells count="3">
    <mergeCell ref="G4:G10"/>
    <mergeCell ref="D1:I1"/>
    <mergeCell ref="D2:I2"/>
  </mergeCells>
  <pageMargins left="0.70866141732283472" right="0.70866141732283472" top="0.74803149606299213" bottom="0.74803149606299213" header="0.31496062992125984" footer="0.31496062992125984"/>
  <pageSetup paperSize="9" scale="75" firstPageNumber="5" orientation="portrait" useFirstPageNumber="1" r:id="rId1"/>
  <headerFooter>
    <oddFooter>Page &amp;P</oddFooter>
  </headerFooter>
  <rowBreaks count="1" manualBreakCount="1">
    <brk id="46" max="16383" man="1"/>
  </rowBreaks>
  <colBreaks count="1" manualBreakCount="1">
    <brk id="9" max="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topLeftCell="D1" zoomScaleNormal="100" zoomScaleSheetLayoutView="100" workbookViewId="0">
      <selection sqref="A1:N1"/>
    </sheetView>
  </sheetViews>
  <sheetFormatPr defaultRowHeight="16.5" x14ac:dyDescent="0.3"/>
  <cols>
    <col min="1" max="3" width="0" style="268" hidden="1" customWidth="1"/>
    <col min="4" max="4" width="9.140625" style="268"/>
    <col min="5" max="5" width="25.28515625" style="268" bestFit="1" customWidth="1"/>
    <col min="6" max="6" width="40.140625" style="268" bestFit="1" customWidth="1"/>
    <col min="7" max="7" width="16.7109375" style="268" bestFit="1" customWidth="1"/>
    <col min="8" max="8" width="11.28515625" style="268" bestFit="1" customWidth="1"/>
    <col min="9" max="9" width="9.140625" style="268"/>
    <col min="10" max="14" width="0" style="268" hidden="1" customWidth="1"/>
    <col min="15" max="16384" width="9.140625" style="268"/>
  </cols>
  <sheetData>
    <row r="1" spans="1:14" ht="25.5" x14ac:dyDescent="0.35">
      <c r="A1" s="306" t="s">
        <v>3672</v>
      </c>
      <c r="B1" s="306"/>
      <c r="C1" s="306"/>
      <c r="D1" s="306"/>
      <c r="E1" s="306"/>
      <c r="F1" s="306"/>
      <c r="G1" s="306"/>
      <c r="H1" s="306"/>
      <c r="I1" s="306"/>
      <c r="J1" s="306"/>
      <c r="K1" s="306"/>
      <c r="L1" s="306"/>
      <c r="M1" s="306"/>
      <c r="N1" s="306"/>
    </row>
    <row r="2" spans="1:14" ht="25.5" x14ac:dyDescent="0.35">
      <c r="A2" s="306" t="s">
        <v>3548</v>
      </c>
      <c r="B2" s="306"/>
      <c r="C2" s="306"/>
      <c r="D2" s="306"/>
      <c r="E2" s="306"/>
      <c r="F2" s="306"/>
      <c r="G2" s="306"/>
      <c r="H2" s="306"/>
      <c r="I2" s="306"/>
      <c r="J2" s="306"/>
      <c r="K2" s="306"/>
      <c r="L2" s="306"/>
      <c r="M2" s="306"/>
      <c r="N2" s="306"/>
    </row>
    <row r="3" spans="1:14" ht="17.25" thickBot="1" x14ac:dyDescent="0.35">
      <c r="E3" s="269"/>
    </row>
    <row r="4" spans="1:14" ht="18.75" thickBot="1" x14ac:dyDescent="0.35">
      <c r="E4" s="270"/>
      <c r="F4" s="264" t="s">
        <v>3605</v>
      </c>
      <c r="G4" s="303" t="s">
        <v>3544</v>
      </c>
    </row>
    <row r="5" spans="1:14" ht="18.75" thickBot="1" x14ac:dyDescent="0.35">
      <c r="E5" s="233"/>
      <c r="F5" s="264" t="s">
        <v>3540</v>
      </c>
      <c r="G5" s="304"/>
    </row>
    <row r="6" spans="1:14" ht="18.75" thickBot="1" x14ac:dyDescent="0.35">
      <c r="E6" s="234"/>
      <c r="F6" s="265" t="s">
        <v>3545</v>
      </c>
      <c r="G6" s="304"/>
    </row>
    <row r="7" spans="1:14" ht="18.75" thickBot="1" x14ac:dyDescent="0.35">
      <c r="E7" s="236"/>
      <c r="F7" s="265" t="s">
        <v>3541</v>
      </c>
      <c r="G7" s="304"/>
    </row>
    <row r="8" spans="1:14" ht="18.75" thickBot="1" x14ac:dyDescent="0.35">
      <c r="E8" s="235"/>
      <c r="F8" s="265" t="s">
        <v>3542</v>
      </c>
      <c r="G8" s="304"/>
    </row>
    <row r="9" spans="1:14" ht="18.75" thickBot="1" x14ac:dyDescent="0.35">
      <c r="E9" s="237"/>
      <c r="F9" s="265" t="s">
        <v>3543</v>
      </c>
      <c r="G9" s="304"/>
    </row>
    <row r="10" spans="1:14" ht="18.75" thickBot="1" x14ac:dyDescent="0.35">
      <c r="E10" s="238"/>
      <c r="F10" s="265" t="s">
        <v>3546</v>
      </c>
      <c r="G10" s="305"/>
    </row>
    <row r="12" spans="1:14" ht="18.75" x14ac:dyDescent="0.3">
      <c r="D12" s="271">
        <v>1</v>
      </c>
      <c r="E12" s="272" t="s">
        <v>3673</v>
      </c>
      <c r="F12" s="267"/>
      <c r="G12" s="267"/>
    </row>
    <row r="13" spans="1:14" ht="18.75" x14ac:dyDescent="0.3">
      <c r="D13" s="267"/>
      <c r="E13" s="267"/>
      <c r="F13" s="267"/>
      <c r="G13" s="267"/>
    </row>
    <row r="14" spans="1:14" ht="18.75" x14ac:dyDescent="0.3">
      <c r="D14" s="273">
        <v>1.1000000000000001</v>
      </c>
      <c r="E14" s="272" t="s">
        <v>3553</v>
      </c>
      <c r="F14" s="267">
        <v>18</v>
      </c>
      <c r="G14" s="267"/>
    </row>
    <row r="15" spans="1:14" ht="18.75" x14ac:dyDescent="0.3">
      <c r="D15" s="267" t="s">
        <v>3549</v>
      </c>
      <c r="E15" s="285" t="s">
        <v>3551</v>
      </c>
      <c r="F15" s="267">
        <v>18</v>
      </c>
      <c r="G15" s="267"/>
    </row>
    <row r="16" spans="1:14" ht="18.75" x14ac:dyDescent="0.3">
      <c r="D16" s="267" t="s">
        <v>3550</v>
      </c>
      <c r="E16" s="272" t="s">
        <v>3552</v>
      </c>
      <c r="F16" s="267">
        <v>0</v>
      </c>
      <c r="G16" s="267"/>
    </row>
    <row r="17" spans="4:13" ht="18.75" x14ac:dyDescent="0.3">
      <c r="D17" s="267"/>
      <c r="E17" s="267"/>
      <c r="F17" s="267"/>
      <c r="G17" s="267"/>
      <c r="M17" s="284"/>
    </row>
    <row r="18" spans="4:13" ht="18.75" x14ac:dyDescent="0.3">
      <c r="D18" s="273">
        <v>1.2</v>
      </c>
      <c r="E18" s="267" t="s">
        <v>3841</v>
      </c>
      <c r="F18" s="267"/>
      <c r="G18" s="267"/>
    </row>
    <row r="42" spans="4:7" ht="18.75" x14ac:dyDescent="0.3">
      <c r="D42" s="273">
        <v>1.3</v>
      </c>
      <c r="E42" s="272" t="s">
        <v>3554</v>
      </c>
      <c r="F42" s="267"/>
      <c r="G42" s="267"/>
    </row>
    <row r="43" spans="4:7" ht="19.5" thickBot="1" x14ac:dyDescent="0.35">
      <c r="D43" s="267"/>
      <c r="E43" s="267"/>
      <c r="F43" s="267"/>
      <c r="G43" s="267"/>
    </row>
    <row r="44" spans="4:7" ht="19.5" thickBot="1" x14ac:dyDescent="0.35">
      <c r="D44" s="267"/>
      <c r="E44" s="274" t="s">
        <v>3555</v>
      </c>
      <c r="F44" s="274" t="s">
        <v>3556</v>
      </c>
      <c r="G44" s="274" t="s">
        <v>3557</v>
      </c>
    </row>
    <row r="45" spans="4:7" ht="17.25" thickBot="1" x14ac:dyDescent="0.35">
      <c r="E45" s="275" t="s">
        <v>3674</v>
      </c>
      <c r="F45" s="286">
        <v>0</v>
      </c>
      <c r="G45" s="275" t="s">
        <v>3674</v>
      </c>
    </row>
  </sheetData>
  <dataConsolidate/>
  <mergeCells count="3">
    <mergeCell ref="A1:N1"/>
    <mergeCell ref="A2:N2"/>
    <mergeCell ref="G4:G10"/>
  </mergeCells>
  <pageMargins left="0.70866141732283472" right="0.70866141732283472" top="0.74803149606299213" bottom="0.74803149606299213" header="0.31496062992125984" footer="0.31496062992125984"/>
  <pageSetup paperSize="9" scale="75" firstPageNumber="7" orientation="portrait" useFirstPageNumber="1"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133</vt:i4>
      </vt:variant>
    </vt:vector>
  </HeadingPairs>
  <TitlesOfParts>
    <vt:vector size="209" baseType="lpstr">
      <vt:lpstr>ANNEX A</vt:lpstr>
      <vt:lpstr>ANNEX B</vt:lpstr>
      <vt:lpstr>ANNEX C</vt:lpstr>
      <vt:lpstr>ANNEX D</vt:lpstr>
      <vt:lpstr>ANNEX2</vt:lpstr>
      <vt:lpstr>Organizational overview</vt:lpstr>
      <vt:lpstr>ANNEX 2(E)</vt:lpstr>
      <vt:lpstr>CBU overview </vt:lpstr>
      <vt:lpstr>IA overview</vt:lpstr>
      <vt:lpstr>INTERNAL AUDIT</vt:lpstr>
      <vt:lpstr>MSP overview</vt:lpstr>
      <vt:lpstr>MAYORAL SPECIAL PROJECTS</vt:lpstr>
      <vt:lpstr>IDP overview</vt:lpstr>
      <vt:lpstr>I D P</vt:lpstr>
      <vt:lpstr>SPEAKER overview </vt:lpstr>
      <vt:lpstr>SPEAKER'S OFFICE</vt:lpstr>
      <vt:lpstr>MARKETING overview </vt:lpstr>
      <vt:lpstr>Marketing</vt:lpstr>
      <vt:lpstr>ORG PMS overview </vt:lpstr>
      <vt:lpstr>Org.PMS</vt:lpstr>
      <vt:lpstr>ANNEX 2(F)</vt:lpstr>
      <vt:lpstr>FINANCE overview  </vt:lpstr>
      <vt:lpstr>BUDGET overview</vt:lpstr>
      <vt:lpstr>budget &amp; treasury</vt:lpstr>
      <vt:lpstr>SCM overview</vt:lpstr>
      <vt:lpstr>Supply Chain Mngmnt</vt:lpstr>
      <vt:lpstr>REV MGT overview</vt:lpstr>
      <vt:lpstr>Revenue Mngmnt</vt:lpstr>
      <vt:lpstr>EXP MGT overview</vt:lpstr>
      <vt:lpstr>Expenditure Mngmnt</vt:lpstr>
      <vt:lpstr>FIN CTRL overview</vt:lpstr>
      <vt:lpstr>FIN CNTRL &amp; CASH MNGMNT</vt:lpstr>
      <vt:lpstr>ANNEX 2(G)</vt:lpstr>
      <vt:lpstr>COMM SERV overview  </vt:lpstr>
      <vt:lpstr>PS DM overview</vt:lpstr>
      <vt:lpstr>PUB. SAFETY, ENFORCEMENT &amp; DM</vt:lpstr>
      <vt:lpstr>ABM overview</vt:lpstr>
      <vt:lpstr>AREA BASED MGMT</vt:lpstr>
      <vt:lpstr>HS SS overview</vt:lpstr>
      <vt:lpstr>COMM.SERV.-Dr. Nkosi</vt:lpstr>
      <vt:lpstr>AIRPORT, CREM, ART overview </vt:lpstr>
      <vt:lpstr>Comm.Serv.-Dr. Dyer </vt:lpstr>
      <vt:lpstr>WASTE MGT overview</vt:lpstr>
      <vt:lpstr>WASTE MNGMNT</vt:lpstr>
      <vt:lpstr>PARKS overview</vt:lpstr>
      <vt:lpstr>COMM.SERV.-Steven Naick </vt:lpstr>
      <vt:lpstr>ANNEX 2(H)</vt:lpstr>
      <vt:lpstr>INFRA overview</vt:lpstr>
      <vt:lpstr>MIG overview </vt:lpstr>
      <vt:lpstr>MIG</vt:lpstr>
      <vt:lpstr>ELEC overview</vt:lpstr>
      <vt:lpstr>ELECTRICITY</vt:lpstr>
      <vt:lpstr>WATER overview</vt:lpstr>
      <vt:lpstr>WATER &amp; SANITATION</vt:lpstr>
      <vt:lpstr>ROADS overview</vt:lpstr>
      <vt:lpstr>ROADS </vt:lpstr>
      <vt:lpstr>ANNEX 2(I)</vt:lpstr>
      <vt:lpstr>CORP SERV overview</vt:lpstr>
      <vt:lpstr>LEGAL overview</vt:lpstr>
      <vt:lpstr>Legal Services </vt:lpstr>
      <vt:lpstr>SOUND GOV overview</vt:lpstr>
      <vt:lpstr>SOUND GOVERNANCE</vt:lpstr>
      <vt:lpstr>HRM, OH, SD, OD overview</vt:lpstr>
      <vt:lpstr>HRM, OCC HEALTH, SD, OD</vt:lpstr>
      <vt:lpstr>ICT overview</vt:lpstr>
      <vt:lpstr>ICT</vt:lpstr>
      <vt:lpstr>ANNEX 2(J)</vt:lpstr>
      <vt:lpstr>DEV SERV overview</vt:lpstr>
      <vt:lpstr>EDP overview </vt:lpstr>
      <vt:lpstr>ECON. DEV. &amp; PLANNING</vt:lpstr>
      <vt:lpstr>ANNEX.K</vt:lpstr>
      <vt:lpstr>CAPITAL PLAN</vt:lpstr>
      <vt:lpstr>Sheet1</vt:lpstr>
      <vt:lpstr>PL, H, RE, V overview</vt:lpstr>
      <vt:lpstr>PLAN, HOUS, RE &amp; VALUA</vt:lpstr>
      <vt:lpstr>Sheet2</vt:lpstr>
      <vt:lpstr>'ABM overview'!OLE_LINK1</vt:lpstr>
      <vt:lpstr>'AIRPORT, CREM, ART overview '!OLE_LINK1</vt:lpstr>
      <vt:lpstr>'BUDGET overview'!OLE_LINK1</vt:lpstr>
      <vt:lpstr>'CBU overview '!OLE_LINK1</vt:lpstr>
      <vt:lpstr>'COMM SERV overview  '!OLE_LINK1</vt:lpstr>
      <vt:lpstr>'CORP SERV overview'!OLE_LINK1</vt:lpstr>
      <vt:lpstr>'DEV SERV overview'!OLE_LINK1</vt:lpstr>
      <vt:lpstr>'EDP overview '!OLE_LINK1</vt:lpstr>
      <vt:lpstr>'ELEC overview'!OLE_LINK1</vt:lpstr>
      <vt:lpstr>'EXP MGT overview'!OLE_LINK1</vt:lpstr>
      <vt:lpstr>'FIN CTRL overview'!OLE_LINK1</vt:lpstr>
      <vt:lpstr>'FINANCE overview  '!OLE_LINK1</vt:lpstr>
      <vt:lpstr>'HRM, OH, SD, OD overview'!OLE_LINK1</vt:lpstr>
      <vt:lpstr>'HS SS overview'!OLE_LINK1</vt:lpstr>
      <vt:lpstr>'IA overview'!OLE_LINK1</vt:lpstr>
      <vt:lpstr>'ICT overview'!OLE_LINK1</vt:lpstr>
      <vt:lpstr>'IDP overview'!OLE_LINK1</vt:lpstr>
      <vt:lpstr>'INFRA overview'!OLE_LINK1</vt:lpstr>
      <vt:lpstr>'LEGAL overview'!OLE_LINK1</vt:lpstr>
      <vt:lpstr>'MARKETING overview '!OLE_LINK1</vt:lpstr>
      <vt:lpstr>'MIG overview '!OLE_LINK1</vt:lpstr>
      <vt:lpstr>'MSP overview'!OLE_LINK1</vt:lpstr>
      <vt:lpstr>'ORG PMS overview '!OLE_LINK1</vt:lpstr>
      <vt:lpstr>'Organizational overview'!OLE_LINK1</vt:lpstr>
      <vt:lpstr>'PARKS overview'!OLE_LINK1</vt:lpstr>
      <vt:lpstr>'PL, H, RE, V overview'!OLE_LINK1</vt:lpstr>
      <vt:lpstr>'PS DM overview'!OLE_LINK1</vt:lpstr>
      <vt:lpstr>'REV MGT overview'!OLE_LINK1</vt:lpstr>
      <vt:lpstr>'ROADS overview'!OLE_LINK1</vt:lpstr>
      <vt:lpstr>'SCM overview'!OLE_LINK1</vt:lpstr>
      <vt:lpstr>'SOUND GOV overview'!OLE_LINK1</vt:lpstr>
      <vt:lpstr>'SPEAKER overview '!OLE_LINK1</vt:lpstr>
      <vt:lpstr>'WASTE MGT overview'!OLE_LINK1</vt:lpstr>
      <vt:lpstr>'WATER overview'!OLE_LINK1</vt:lpstr>
      <vt:lpstr>'ABM overview'!Print_Area</vt:lpstr>
      <vt:lpstr>'AIRPORT, CREM, ART overview '!Print_Area</vt:lpstr>
      <vt:lpstr>'ANNEX 2(E)'!Print_Area</vt:lpstr>
      <vt:lpstr>'ANNEX 2(G)'!Print_Area</vt:lpstr>
      <vt:lpstr>'ANNEX 2(H)'!Print_Area</vt:lpstr>
      <vt:lpstr>'ANNEX 2(I)'!Print_Area</vt:lpstr>
      <vt:lpstr>'ANNEX 2(J)'!Print_Area</vt:lpstr>
      <vt:lpstr>'ANNEX A'!Print_Area</vt:lpstr>
      <vt:lpstr>'ANNEX B'!Print_Area</vt:lpstr>
      <vt:lpstr>'ANNEX C'!Print_Area</vt:lpstr>
      <vt:lpstr>'ANNEX D'!Print_Area</vt:lpstr>
      <vt:lpstr>ANNEX.K!Print_Area</vt:lpstr>
      <vt:lpstr>ANNEX2!Print_Area</vt:lpstr>
      <vt:lpstr>'AREA BASED MGMT'!Print_Area</vt:lpstr>
      <vt:lpstr>'budget &amp; treasury'!Print_Area</vt:lpstr>
      <vt:lpstr>'BUDGET overview'!Print_Area</vt:lpstr>
      <vt:lpstr>'COMM SERV overview  '!Print_Area</vt:lpstr>
      <vt:lpstr>'Comm.Serv.-Dr. Dyer '!Print_Area</vt:lpstr>
      <vt:lpstr>'COMM.SERV.-Dr. Nkosi'!Print_Area</vt:lpstr>
      <vt:lpstr>'COMM.SERV.-Steven Naick '!Print_Area</vt:lpstr>
      <vt:lpstr>'CORP SERV overview'!Print_Area</vt:lpstr>
      <vt:lpstr>'DEV SERV overview'!Print_Area</vt:lpstr>
      <vt:lpstr>'ECON. DEV. &amp; PLANNING'!Print_Area</vt:lpstr>
      <vt:lpstr>'EDP overview '!Print_Area</vt:lpstr>
      <vt:lpstr>'ELEC overview'!Print_Area</vt:lpstr>
      <vt:lpstr>ELECTRICITY!Print_Area</vt:lpstr>
      <vt:lpstr>'EXP MGT overview'!Print_Area</vt:lpstr>
      <vt:lpstr>'Expenditure Mngmnt'!Print_Area</vt:lpstr>
      <vt:lpstr>'FIN CNTRL &amp; CASH MNGMNT'!Print_Area</vt:lpstr>
      <vt:lpstr>'FIN CTRL overview'!Print_Area</vt:lpstr>
      <vt:lpstr>'FINANCE overview  '!Print_Area</vt:lpstr>
      <vt:lpstr>'HRM, OCC HEALTH, SD, OD'!Print_Area</vt:lpstr>
      <vt:lpstr>'HRM, OH, SD, OD overview'!Print_Area</vt:lpstr>
      <vt:lpstr>'HS SS overview'!Print_Area</vt:lpstr>
      <vt:lpstr>'I D P'!Print_Area</vt:lpstr>
      <vt:lpstr>'IA overview'!Print_Area</vt:lpstr>
      <vt:lpstr>ICT!Print_Area</vt:lpstr>
      <vt:lpstr>'ICT overview'!Print_Area</vt:lpstr>
      <vt:lpstr>'IDP overview'!Print_Area</vt:lpstr>
      <vt:lpstr>'INFRA overview'!Print_Area</vt:lpstr>
      <vt:lpstr>'INTERNAL AUDIT'!Print_Area</vt:lpstr>
      <vt:lpstr>'LEGAL overview'!Print_Area</vt:lpstr>
      <vt:lpstr>'Legal Services '!Print_Area</vt:lpstr>
      <vt:lpstr>Marketing!Print_Area</vt:lpstr>
      <vt:lpstr>'MARKETING overview '!Print_Area</vt:lpstr>
      <vt:lpstr>'MAYORAL SPECIAL PROJECTS'!Print_Area</vt:lpstr>
      <vt:lpstr>MIG!Print_Area</vt:lpstr>
      <vt:lpstr>'MIG overview '!Print_Area</vt:lpstr>
      <vt:lpstr>'MSP overview'!Print_Area</vt:lpstr>
      <vt:lpstr>'ORG PMS overview '!Print_Area</vt:lpstr>
      <vt:lpstr>Org.PMS!Print_Area</vt:lpstr>
      <vt:lpstr>'Organizational overview'!Print_Area</vt:lpstr>
      <vt:lpstr>'PARKS overview'!Print_Area</vt:lpstr>
      <vt:lpstr>'PL, H, RE, V overview'!Print_Area</vt:lpstr>
      <vt:lpstr>'PLAN, HOUS, RE &amp; VALUA'!Print_Area</vt:lpstr>
      <vt:lpstr>'PS DM overview'!Print_Area</vt:lpstr>
      <vt:lpstr>'PUB. SAFETY, ENFORCEMENT &amp; DM'!Print_Area</vt:lpstr>
      <vt:lpstr>'REV MGT overview'!Print_Area</vt:lpstr>
      <vt:lpstr>'Revenue Mngmnt'!Print_Area</vt:lpstr>
      <vt:lpstr>'ROADS '!Print_Area</vt:lpstr>
      <vt:lpstr>'ROADS overview'!Print_Area</vt:lpstr>
      <vt:lpstr>'SCM overview'!Print_Area</vt:lpstr>
      <vt:lpstr>'SOUND GOV overview'!Print_Area</vt:lpstr>
      <vt:lpstr>'SOUND GOVERNANCE'!Print_Area</vt:lpstr>
      <vt:lpstr>'SPEAKER overview '!Print_Area</vt:lpstr>
      <vt:lpstr>'SPEAKER''S OFFICE'!Print_Area</vt:lpstr>
      <vt:lpstr>'Supply Chain Mngmnt'!Print_Area</vt:lpstr>
      <vt:lpstr>'WASTE MGT overview'!Print_Area</vt:lpstr>
      <vt:lpstr>'WASTE MNGMNT'!Print_Area</vt:lpstr>
      <vt:lpstr>'WATER &amp; SANITATION'!Print_Area</vt:lpstr>
      <vt:lpstr>'WATER overview'!Print_Area</vt:lpstr>
      <vt:lpstr>'AREA BASED MGMT'!Print_Titles</vt:lpstr>
      <vt:lpstr>'budget &amp; treasury'!Print_Titles</vt:lpstr>
      <vt:lpstr>'CAPITAL PLAN'!Print_Titles</vt:lpstr>
      <vt:lpstr>'Comm.Serv.-Dr. Dyer '!Print_Titles</vt:lpstr>
      <vt:lpstr>'COMM.SERV.-Dr. Nkosi'!Print_Titles</vt:lpstr>
      <vt:lpstr>'COMM.SERV.-Steven Naick '!Print_Titles</vt:lpstr>
      <vt:lpstr>'ECON. DEV. &amp; PLANNING'!Print_Titles</vt:lpstr>
      <vt:lpstr>ELECTRICITY!Print_Titles</vt:lpstr>
      <vt:lpstr>'Expenditure Mngmnt'!Print_Titles</vt:lpstr>
      <vt:lpstr>'FIN CNTRL &amp; CASH MNGMNT'!Print_Titles</vt:lpstr>
      <vt:lpstr>'HRM, OCC HEALTH, SD, OD'!Print_Titles</vt:lpstr>
      <vt:lpstr>'I D P'!Print_Titles</vt:lpstr>
      <vt:lpstr>ICT!Print_Titles</vt:lpstr>
      <vt:lpstr>'INTERNAL AUDIT'!Print_Titles</vt:lpstr>
      <vt:lpstr>'Legal Services '!Print_Titles</vt:lpstr>
      <vt:lpstr>Marketing!Print_Titles</vt:lpstr>
      <vt:lpstr>'MAYORAL SPECIAL PROJECTS'!Print_Titles</vt:lpstr>
      <vt:lpstr>MIG!Print_Titles</vt:lpstr>
      <vt:lpstr>Org.PMS!Print_Titles</vt:lpstr>
      <vt:lpstr>'PLAN, HOUS, RE &amp; VALUA'!Print_Titles</vt:lpstr>
      <vt:lpstr>'PUB. SAFETY, ENFORCEMENT &amp; DM'!Print_Titles</vt:lpstr>
      <vt:lpstr>'Revenue Mngmnt'!Print_Titles</vt:lpstr>
      <vt:lpstr>'ROADS '!Print_Titles</vt:lpstr>
      <vt:lpstr>'SOUND GOVERNANCE'!Print_Titles</vt:lpstr>
      <vt:lpstr>'SPEAKER''S OFFICE'!Print_Titles</vt:lpstr>
      <vt:lpstr>'Supply Chain Mngmnt'!Print_Titles</vt:lpstr>
      <vt:lpstr>'WASTE MNGMNT'!Print_Titles</vt:lpstr>
      <vt:lpstr>'WATER &amp; SANITATION'!Print_Titles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MadeleineJ</dc:creator>
  <cp:lastModifiedBy>Rajan Pillay</cp:lastModifiedBy>
  <cp:lastPrinted>2011-10-25T09:20:47Z</cp:lastPrinted>
  <dcterms:created xsi:type="dcterms:W3CDTF">2011-05-17T09:57:03Z</dcterms:created>
  <dcterms:modified xsi:type="dcterms:W3CDTF">2013-04-08T08:46:25Z</dcterms:modified>
</cp:coreProperties>
</file>